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45" windowWidth="23955" windowHeight="10545"/>
  </bookViews>
  <sheets>
    <sheet name="Fiscal Health Analysis Template" sheetId="1" r:id="rId1"/>
    <sheet name="Fiscal Health Analysis (Blank)" sheetId="2" r:id="rId2"/>
  </sheets>
  <calcPr calcId="125725"/>
</workbook>
</file>

<file path=xl/calcChain.xml><?xml version="1.0" encoding="utf-8"?>
<calcChain xmlns="http://schemas.openxmlformats.org/spreadsheetml/2006/main">
  <c r="H12" i="1"/>
  <c r="H11" i="2"/>
  <c r="H15" i="1"/>
  <c r="H56" i="2"/>
  <c r="F99"/>
  <c r="F102"/>
  <c r="H101" s="1"/>
  <c r="F87"/>
  <c r="H87" s="1"/>
  <c r="F67"/>
  <c r="F84"/>
  <c r="F81"/>
  <c r="H81" s="1"/>
  <c r="H17"/>
  <c r="B100"/>
  <c r="H98"/>
  <c r="B97"/>
  <c r="H95"/>
  <c r="B94"/>
  <c r="B86"/>
  <c r="B83"/>
  <c r="B80"/>
  <c r="F74"/>
  <c r="H73" s="1"/>
  <c r="F73"/>
  <c r="B72"/>
  <c r="F71"/>
  <c r="H70" s="1"/>
  <c r="F70"/>
  <c r="B69"/>
  <c r="F68"/>
  <c r="H67" s="1"/>
  <c r="B66"/>
  <c r="H59"/>
  <c r="B58"/>
  <c r="B55"/>
  <c r="H53"/>
  <c r="B52"/>
  <c r="H45"/>
  <c r="B44"/>
  <c r="H42"/>
  <c r="B41"/>
  <c r="H39"/>
  <c r="B38"/>
  <c r="H31"/>
  <c r="B30"/>
  <c r="H28"/>
  <c r="B27"/>
  <c r="H25"/>
  <c r="B24"/>
  <c r="H14"/>
  <c r="H96" i="1"/>
  <c r="H60"/>
  <c r="H57"/>
  <c r="H54"/>
  <c r="H46"/>
  <c r="H43"/>
  <c r="H40"/>
  <c r="H32"/>
  <c r="H29"/>
  <c r="H26"/>
  <c r="H18"/>
  <c r="F103"/>
  <c r="H102" s="1"/>
  <c r="F100"/>
  <c r="H99" s="1"/>
  <c r="F75"/>
  <c r="F74"/>
  <c r="H74" s="1"/>
  <c r="F72"/>
  <c r="F71"/>
  <c r="F85" s="1"/>
  <c r="H85" s="1"/>
  <c r="F69"/>
  <c r="H68" s="1"/>
  <c r="F68"/>
  <c r="F82" s="1"/>
  <c r="H82" s="1"/>
  <c r="B101"/>
  <c r="B87"/>
  <c r="B73"/>
  <c r="B59"/>
  <c r="B45"/>
  <c r="B98"/>
  <c r="B84"/>
  <c r="B70"/>
  <c r="B56"/>
  <c r="B42"/>
  <c r="B95"/>
  <c r="B81"/>
  <c r="B67"/>
  <c r="B53"/>
  <c r="B39"/>
  <c r="B31"/>
  <c r="B25"/>
  <c r="B28"/>
  <c r="F54"/>
  <c r="H84" i="2" l="1"/>
  <c r="F88" i="1"/>
  <c r="H88" s="1"/>
  <c r="H91" s="1"/>
  <c r="F115" s="1"/>
  <c r="H71"/>
  <c r="H77" s="1"/>
  <c r="F114" s="1"/>
  <c r="H48" i="2"/>
  <c r="F111" s="1"/>
  <c r="H34"/>
  <c r="F110" s="1"/>
  <c r="H76"/>
  <c r="F113" s="1"/>
  <c r="H20"/>
  <c r="F109" s="1"/>
  <c r="H90"/>
  <c r="F114" s="1"/>
  <c r="H104"/>
  <c r="F115" s="1"/>
  <c r="H62"/>
  <c r="F112" s="1"/>
  <c r="H49" i="1"/>
  <c r="F112" s="1"/>
  <c r="H35"/>
  <c r="F111" s="1"/>
  <c r="H105"/>
  <c r="F116" s="1"/>
  <c r="H63"/>
  <c r="F113" s="1"/>
  <c r="F116" i="2" l="1"/>
  <c r="H21" i="1"/>
  <c r="F110" s="1"/>
  <c r="F117" s="1"/>
</calcChain>
</file>

<file path=xl/sharedStrings.xml><?xml version="1.0" encoding="utf-8"?>
<sst xmlns="http://schemas.openxmlformats.org/spreadsheetml/2006/main" count="223" uniqueCount="40">
  <si>
    <t>Year 1:</t>
  </si>
  <si>
    <t>20X1</t>
  </si>
  <si>
    <t>Entity-wide Current Liabilities =</t>
  </si>
  <si>
    <t>Inputs (below)</t>
  </si>
  <si>
    <t>Calculated Result</t>
  </si>
  <si>
    <t>20X2</t>
  </si>
  <si>
    <t>Year 2:</t>
  </si>
  <si>
    <t>Year 3:</t>
  </si>
  <si>
    <t>20X3</t>
  </si>
  <si>
    <t>Below Benchmark?</t>
  </si>
  <si>
    <t xml:space="preserve">Instructions:  </t>
  </si>
  <si>
    <t>Ratio 1:  Cash to Liabilities Ratio (CLR)</t>
  </si>
  <si>
    <t>www.state.co.us/auditor</t>
  </si>
  <si>
    <t>Fiscal Health Analysis for Colorado Counties and Municipalities</t>
  </si>
  <si>
    <t>Ratio 2:  Unrestricted Fund Balance Ratio (UFB)</t>
  </si>
  <si>
    <t>Ratio 3:  Debt Burden Ratio (DBR)</t>
  </si>
  <si>
    <t>Ratio 4:  Tax Revenue per Capita (TRC)</t>
  </si>
  <si>
    <t>Population</t>
  </si>
  <si>
    <t>Ratio 5:  Expenditures per Capita (EPC)</t>
  </si>
  <si>
    <t>Ratio 6:  Operating Margin Ratio (OMR)</t>
  </si>
  <si>
    <t>Summary of Ratios</t>
  </si>
  <si>
    <t>Entity-wide Unrestricted Cash and Investments =</t>
  </si>
  <si>
    <t>General Fund Unrestricted Fund Balance =</t>
  </si>
  <si>
    <t>General Fund Total Expenditures (Net of Transfers) =</t>
  </si>
  <si>
    <t>Total Governmental Revenue of Fund(s) Paying Debt</t>
  </si>
  <si>
    <t>Total Governmental Debt Payments</t>
  </si>
  <si>
    <t>Total Governmental Funds Tax Revenue</t>
  </si>
  <si>
    <t>Current Year Net Position of the Enterprise Fund =</t>
  </si>
  <si>
    <t>Prior Year Net Position of the Enterprise Fund =</t>
  </si>
  <si>
    <t>General Fund Total Revenue - (General Fund Total Expenditures, Net of Transfers) =</t>
  </si>
  <si>
    <t>Ratio 7:  Enterprise Funds Net Position (EFNP)</t>
  </si>
  <si>
    <t>Missed Benchmark?</t>
  </si>
  <si>
    <t>Above Benchmark?</t>
  </si>
  <si>
    <t>General Fund Total Revenue =</t>
  </si>
  <si>
    <t>Number of ratios that missed the benchmark</t>
  </si>
  <si>
    <r>
      <rPr>
        <b/>
        <i/>
        <sz val="13"/>
        <color theme="1"/>
        <rFont val="Calibri"/>
        <family val="2"/>
        <scheme val="minor"/>
      </rPr>
      <t>2.</t>
    </r>
    <r>
      <rPr>
        <i/>
        <sz val="13"/>
        <color theme="1"/>
        <rFont val="Calibri"/>
        <family val="2"/>
        <scheme val="minor"/>
      </rPr>
      <t xml:space="preserve">  Enter the information from your financial statements in the yellow fields for each year.  </t>
    </r>
  </si>
  <si>
    <r>
      <rPr>
        <b/>
        <i/>
        <sz val="13"/>
        <color theme="1"/>
        <rFont val="Calibri"/>
        <family val="2"/>
        <scheme val="minor"/>
      </rPr>
      <t>1.</t>
    </r>
    <r>
      <rPr>
        <i/>
        <sz val="13"/>
        <color theme="1"/>
        <rFont val="Calibri"/>
        <family val="2"/>
        <scheme val="minor"/>
      </rPr>
      <t xml:space="preserve">  Begin by referring to the OSA's Fiscal Health Analysis Report for guidance, examples and background information.  The report can be found by visiting the Office of the State Auditor's web site at the link noted below.  Then simply click on the "local government" bar on the left side of the page, and look for the "Fiscal Health Analysis for Colorado Counties and Municipalities Report" among the list of available documents.</t>
    </r>
  </si>
  <si>
    <r>
      <rPr>
        <b/>
        <i/>
        <sz val="13"/>
        <color theme="1"/>
        <rFont val="Calibri"/>
        <family val="2"/>
        <scheme val="minor"/>
      </rPr>
      <t>3.</t>
    </r>
    <r>
      <rPr>
        <i/>
        <sz val="13"/>
        <color theme="1"/>
        <rFont val="Calibri"/>
        <family val="2"/>
        <scheme val="minor"/>
      </rPr>
      <t xml:space="preserve">  Review the results below and consider the questions included in the Fiscal Health Analysis for Colorado Counties and Municipalities Report for further discussion and analysis.  "</t>
    </r>
    <r>
      <rPr>
        <i/>
        <sz val="13"/>
        <color rgb="FFFF0000"/>
        <rFont val="Calibri"/>
        <family val="2"/>
        <scheme val="minor"/>
      </rPr>
      <t>Yes</t>
    </r>
    <r>
      <rPr>
        <i/>
        <sz val="13"/>
        <color theme="1"/>
        <rFont val="Calibri"/>
        <family val="2"/>
        <scheme val="minor"/>
      </rPr>
      <t>" in the calculated result column means you missed the benchmark and "</t>
    </r>
    <r>
      <rPr>
        <i/>
        <sz val="13"/>
        <color rgb="FF0070C0"/>
        <rFont val="Calibri"/>
        <family val="2"/>
        <scheme val="minor"/>
      </rPr>
      <t>No</t>
    </r>
    <r>
      <rPr>
        <i/>
        <sz val="13"/>
        <color theme="1"/>
        <rFont val="Calibri"/>
        <family val="2"/>
        <scheme val="minor"/>
      </rPr>
      <t>" means you met the benchmark for this ratio.</t>
    </r>
  </si>
  <si>
    <t>Refer to the Fiscal Health Analysis for Counties and Municipalities Report for further guidance in interpreting the results.</t>
  </si>
  <si>
    <t xml:space="preserve">Note: The numbers in these boxes are imaginary numbers we added to intentionally trigger all benchmarks. </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</si>
</sst>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7">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sz val="14"/>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font>
    <font>
      <b/>
      <sz val="20"/>
      <color theme="1"/>
      <name val="Calibri"/>
      <family val="2"/>
      <scheme val="minor"/>
    </font>
    <font>
      <sz val="12"/>
      <color theme="1"/>
      <name val="Calibri"/>
      <family val="2"/>
      <scheme val="minor"/>
    </font>
    <font>
      <b/>
      <sz val="14"/>
      <color rgb="FFFF0000"/>
      <name val="Calibri"/>
      <family val="2"/>
      <scheme val="minor"/>
    </font>
    <font>
      <i/>
      <sz val="13"/>
      <color theme="1"/>
      <name val="Calibri"/>
      <family val="2"/>
      <scheme val="minor"/>
    </font>
    <font>
      <sz val="13"/>
      <color theme="1"/>
      <name val="Calibri"/>
      <family val="2"/>
      <scheme val="minor"/>
    </font>
    <font>
      <b/>
      <i/>
      <sz val="13"/>
      <color theme="1"/>
      <name val="Calibri"/>
      <family val="2"/>
      <scheme val="minor"/>
    </font>
    <font>
      <i/>
      <sz val="13"/>
      <color rgb="FFFF0000"/>
      <name val="Calibri"/>
      <family val="2"/>
      <scheme val="minor"/>
    </font>
    <font>
      <i/>
      <sz val="13"/>
      <color rgb="FF0070C0"/>
      <name val="Calibri"/>
      <family val="2"/>
      <scheme val="minor"/>
    </font>
    <font>
      <u/>
      <sz val="13"/>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rgb="FFFFFF00"/>
      </bottom>
      <diagonal/>
    </border>
    <border>
      <left style="thick">
        <color rgb="FF0070C0"/>
      </left>
      <right style="thick">
        <color rgb="FF0070C0"/>
      </right>
      <top style="thick">
        <color rgb="FF0070C0"/>
      </top>
      <bottom style="thick">
        <color rgb="FF0070C0"/>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44" fontId="1" fillId="0" borderId="0" applyFont="0" applyFill="0" applyBorder="0" applyAlignment="0" applyProtection="0"/>
  </cellStyleXfs>
  <cellXfs count="51">
    <xf numFmtId="0" fontId="0" fillId="0" borderId="0" xfId="0"/>
    <xf numFmtId="0" fontId="0" fillId="0" borderId="0" xfId="0" applyProtection="1">
      <protection locked="0"/>
    </xf>
    <xf numFmtId="0" fontId="4" fillId="0" borderId="0" xfId="0" applyFont="1" applyFill="1" applyProtection="1">
      <protection locked="0"/>
    </xf>
    <xf numFmtId="0" fontId="0" fillId="0" borderId="0" xfId="0" applyFill="1" applyProtection="1">
      <protection locked="0"/>
    </xf>
    <xf numFmtId="0" fontId="3" fillId="3" borderId="12" xfId="0" applyFont="1" applyFill="1" applyBorder="1" applyProtection="1">
      <protection locked="0"/>
    </xf>
    <xf numFmtId="0" fontId="0" fillId="3" borderId="7" xfId="0" applyFill="1" applyBorder="1" applyProtection="1">
      <protection locked="0"/>
    </xf>
    <xf numFmtId="0" fontId="0" fillId="3" borderId="13" xfId="0" applyFill="1" applyBorder="1" applyProtection="1">
      <protection locked="0"/>
    </xf>
    <xf numFmtId="0" fontId="0" fillId="0" borderId="5" xfId="0" applyFill="1" applyBorder="1" applyProtection="1">
      <protection locked="0"/>
    </xf>
    <xf numFmtId="0" fontId="0" fillId="2" borderId="3" xfId="0"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164" fontId="4" fillId="2" borderId="2" xfId="1" applyNumberFormat="1" applyFont="1" applyFill="1" applyBorder="1" applyProtection="1">
      <protection locked="0"/>
    </xf>
    <xf numFmtId="0" fontId="0" fillId="0" borderId="2" xfId="0" applyFill="1" applyBorder="1" applyProtection="1">
      <protection locked="0"/>
    </xf>
    <xf numFmtId="0" fontId="0" fillId="2" borderId="7" xfId="0" applyFill="1" applyBorder="1" applyAlignment="1" applyProtection="1">
      <alignment horizontal="center"/>
      <protection locked="0"/>
    </xf>
    <xf numFmtId="0" fontId="2" fillId="0" borderId="2" xfId="0" applyFont="1" applyFill="1" applyBorder="1" applyAlignment="1" applyProtection="1">
      <alignment horizontal="right" vertical="center"/>
      <protection locked="0"/>
    </xf>
    <xf numFmtId="1" fontId="0" fillId="0" borderId="0" xfId="0" applyNumberFormat="1" applyProtection="1">
      <protection locked="0"/>
    </xf>
    <xf numFmtId="164" fontId="0" fillId="0" borderId="0" xfId="0" applyNumberFormat="1" applyProtection="1">
      <protection locked="0"/>
    </xf>
    <xf numFmtId="43" fontId="0" fillId="0" borderId="0" xfId="0" applyNumberFormat="1" applyProtection="1">
      <protection locked="0"/>
    </xf>
    <xf numFmtId="0" fontId="9" fillId="0" borderId="0" xfId="0" applyFont="1" applyProtection="1">
      <protection locked="0"/>
    </xf>
    <xf numFmtId="0" fontId="2" fillId="0" borderId="0" xfId="0" applyFont="1" applyFill="1" applyAlignment="1" applyProtection="1">
      <alignment horizontal="right"/>
      <protection locked="0"/>
    </xf>
    <xf numFmtId="43" fontId="5" fillId="0" borderId="9" xfId="0" applyNumberFormat="1" applyFont="1" applyFill="1" applyBorder="1" applyProtection="1">
      <protection locked="0"/>
    </xf>
    <xf numFmtId="0" fontId="4" fillId="0" borderId="8" xfId="0" applyFont="1" applyFill="1" applyBorder="1" applyProtection="1">
      <protection locked="0"/>
    </xf>
    <xf numFmtId="0" fontId="6" fillId="0" borderId="2" xfId="0" applyFont="1" applyFill="1" applyBorder="1" applyAlignment="1" applyProtection="1">
      <alignment horizontal="center"/>
      <protection locked="0"/>
    </xf>
    <xf numFmtId="165" fontId="4" fillId="2" borderId="2" xfId="3" applyNumberFormat="1" applyFont="1" applyFill="1" applyBorder="1" applyProtection="1">
      <protection locked="0"/>
    </xf>
    <xf numFmtId="0" fontId="11" fillId="0" borderId="0" xfId="0" applyFont="1" applyFill="1" applyProtection="1"/>
    <xf numFmtId="0" fontId="12" fillId="0" borderId="0" xfId="0" applyFont="1" applyFill="1" applyBorder="1" applyProtection="1"/>
    <xf numFmtId="0" fontId="12" fillId="0" borderId="0" xfId="0" applyFont="1" applyFill="1" applyProtection="1"/>
    <xf numFmtId="0" fontId="11" fillId="0" borderId="0" xfId="0" applyFont="1" applyFill="1" applyAlignment="1" applyProtection="1">
      <alignment horizontal="left" vertical="center" wrapText="1"/>
    </xf>
    <xf numFmtId="0" fontId="0" fillId="0" borderId="5" xfId="0" applyFill="1" applyBorder="1" applyAlignment="1" applyProtection="1">
      <alignment horizontal="right"/>
      <protection locked="0"/>
    </xf>
    <xf numFmtId="0" fontId="0" fillId="0" borderId="6" xfId="0" applyFill="1" applyBorder="1" applyAlignment="1" applyProtection="1">
      <alignment horizontal="right"/>
      <protection locked="0"/>
    </xf>
    <xf numFmtId="0" fontId="0" fillId="0" borderId="4" xfId="0" applyFill="1" applyBorder="1" applyAlignment="1" applyProtection="1">
      <alignment horizontal="right"/>
      <protection locked="0"/>
    </xf>
    <xf numFmtId="0" fontId="8" fillId="0" borderId="10" xfId="0" applyFont="1" applyFill="1" applyBorder="1" applyAlignment="1" applyProtection="1">
      <alignment horizontal="center" wrapText="1"/>
    </xf>
    <xf numFmtId="0" fontId="3" fillId="0" borderId="1" xfId="0" applyFont="1" applyFill="1" applyBorder="1" applyAlignment="1" applyProtection="1">
      <alignment horizontal="center"/>
    </xf>
    <xf numFmtId="0" fontId="16" fillId="0" borderId="0" xfId="2" applyFont="1" applyFill="1" applyAlignment="1" applyProtection="1">
      <alignment horizontal="center" vertical="center" wrapText="1"/>
    </xf>
    <xf numFmtId="0" fontId="6" fillId="0" borderId="12" xfId="0" applyFont="1" applyFill="1" applyBorder="1" applyAlignment="1" applyProtection="1">
      <alignment horizontal="center"/>
      <protection locked="0"/>
    </xf>
    <xf numFmtId="0" fontId="6" fillId="0" borderId="7"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14" fillId="0" borderId="0" xfId="0" applyFont="1" applyFill="1" applyAlignment="1" applyProtection="1">
      <alignment horizontal="center" vertical="center" wrapText="1"/>
    </xf>
    <xf numFmtId="0" fontId="10" fillId="0" borderId="5" xfId="0" applyFont="1" applyBorder="1" applyAlignment="1" applyProtection="1">
      <alignment horizontal="center"/>
      <protection locked="0"/>
    </xf>
    <xf numFmtId="0" fontId="6" fillId="0" borderId="15"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2" fillId="0" borderId="1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7" fillId="0" borderId="0" xfId="2" applyFill="1" applyAlignment="1" applyProtection="1">
      <alignment horizontal="center" vertical="center" wrapText="1"/>
    </xf>
    <xf numFmtId="0" fontId="11" fillId="0" borderId="0" xfId="0" applyFont="1" applyFill="1" applyAlignment="1" applyProtection="1">
      <alignment horizontal="left" vertical="center" wrapText="1"/>
      <protection locked="0"/>
    </xf>
    <xf numFmtId="0" fontId="3" fillId="0" borderId="14" xfId="0" applyFont="1" applyFill="1" applyBorder="1" applyProtection="1">
      <protection locked="0"/>
    </xf>
    <xf numFmtId="0" fontId="0" fillId="0" borderId="3" xfId="0" applyFill="1" applyBorder="1" applyProtection="1">
      <protection locked="0"/>
    </xf>
    <xf numFmtId="0" fontId="2" fillId="0" borderId="5"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0" fillId="0" borderId="0" xfId="0" applyFill="1" applyProtection="1"/>
  </cellXfs>
  <cellStyles count="4">
    <cellStyle name="Comma" xfId="1" builtinId="3"/>
    <cellStyle name="Currency" xfId="3" builtinId="4"/>
    <cellStyle name="Hyperlink" xfId="2" builtinId="8"/>
    <cellStyle name="Normal" xfId="0" builtinId="0"/>
  </cellStyles>
  <dxfs count="2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99"/>
      <color rgb="FFFFFF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2</xdr:col>
      <xdr:colOff>504825</xdr:colOff>
      <xdr:row>0</xdr:row>
      <xdr:rowOff>942975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28575" y="47625"/>
          <a:ext cx="1651000"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2</xdr:col>
      <xdr:colOff>504825</xdr:colOff>
      <xdr:row>0</xdr:row>
      <xdr:rowOff>942975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28575" y="47625"/>
          <a:ext cx="1647825" cy="895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ate.co.us/audito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tate.co.us/auditor" TargetMode="External"/></Relationships>
</file>

<file path=xl/worksheets/sheet1.xml><?xml version="1.0" encoding="utf-8"?>
<worksheet xmlns="http://schemas.openxmlformats.org/spreadsheetml/2006/main" xmlns:r="http://schemas.openxmlformats.org/officeDocument/2006/relationships">
  <sheetPr codeName="Sheet1"/>
  <dimension ref="A1:O119"/>
  <sheetViews>
    <sheetView tabSelected="1" zoomScale="90" zoomScaleNormal="90" workbookViewId="0">
      <selection activeCell="A4" sqref="A4:H4"/>
    </sheetView>
  </sheetViews>
  <sheetFormatPr defaultRowHeight="15"/>
  <cols>
    <col min="1" max="1" width="9.140625" style="1"/>
    <col min="2" max="2" width="8.42578125" style="1" customWidth="1"/>
    <col min="3" max="4" width="9.140625" style="1"/>
    <col min="5" max="5" width="38.85546875" style="1" customWidth="1"/>
    <col min="6" max="6" width="20.28515625" style="1" customWidth="1"/>
    <col min="7" max="7" width="3.140625" style="1" customWidth="1"/>
    <col min="8" max="8" width="14.7109375" style="1" customWidth="1"/>
    <col min="9" max="10" width="9.140625" style="1"/>
    <col min="11" max="11" width="11.5703125" style="1" bestFit="1" customWidth="1"/>
    <col min="12" max="12" width="9.140625" style="1"/>
    <col min="13" max="14" width="11.5703125" style="1" bestFit="1" customWidth="1"/>
    <col min="15" max="15" width="12.7109375" style="1" customWidth="1"/>
    <col min="16" max="16384" width="9.140625" style="1"/>
  </cols>
  <sheetData>
    <row r="1" spans="1:8" ht="78.75" customHeight="1" thickBot="1">
      <c r="A1" s="31"/>
      <c r="B1" s="31"/>
      <c r="C1" s="31"/>
      <c r="D1" s="31"/>
      <c r="E1" s="31"/>
      <c r="F1" s="31"/>
      <c r="G1" s="31"/>
      <c r="H1" s="31"/>
    </row>
    <row r="2" spans="1:8" ht="27" thickBot="1">
      <c r="A2" s="30" t="s">
        <v>13</v>
      </c>
      <c r="B2" s="30"/>
      <c r="C2" s="30"/>
      <c r="D2" s="30"/>
      <c r="E2" s="30"/>
      <c r="F2" s="30"/>
      <c r="G2" s="30"/>
      <c r="H2" s="30"/>
    </row>
    <row r="3" spans="1:8" ht="17.25">
      <c r="A3" s="23" t="s">
        <v>10</v>
      </c>
      <c r="B3" s="24"/>
      <c r="C3" s="24"/>
      <c r="D3" s="24"/>
      <c r="E3" s="24"/>
      <c r="F3" s="25"/>
      <c r="G3" s="25"/>
      <c r="H3" s="25"/>
    </row>
    <row r="4" spans="1:8" ht="76.5" customHeight="1">
      <c r="A4" s="26" t="s">
        <v>36</v>
      </c>
      <c r="B4" s="26"/>
      <c r="C4" s="26"/>
      <c r="D4" s="26"/>
      <c r="E4" s="26"/>
      <c r="F4" s="26"/>
      <c r="G4" s="26"/>
      <c r="H4" s="26"/>
    </row>
    <row r="5" spans="1:8" ht="23.25" customHeight="1">
      <c r="A5" s="32" t="s">
        <v>12</v>
      </c>
      <c r="B5" s="32"/>
      <c r="C5" s="32"/>
      <c r="D5" s="32"/>
      <c r="E5" s="32"/>
      <c r="F5" s="32"/>
      <c r="G5" s="32"/>
      <c r="H5" s="32"/>
    </row>
    <row r="6" spans="1:8" ht="18.75" customHeight="1">
      <c r="A6" s="26" t="s">
        <v>35</v>
      </c>
      <c r="B6" s="26"/>
      <c r="C6" s="26"/>
      <c r="D6" s="26"/>
      <c r="E6" s="26"/>
      <c r="F6" s="26"/>
      <c r="G6" s="26"/>
      <c r="H6" s="26"/>
    </row>
    <row r="7" spans="1:8" ht="54.75" customHeight="1">
      <c r="A7" s="26" t="s">
        <v>37</v>
      </c>
      <c r="B7" s="26"/>
      <c r="C7" s="26"/>
      <c r="D7" s="26"/>
      <c r="E7" s="26"/>
      <c r="F7" s="26"/>
      <c r="G7" s="26"/>
      <c r="H7" s="26"/>
    </row>
    <row r="8" spans="1:8" ht="54.75" customHeight="1">
      <c r="A8" s="36" t="s">
        <v>39</v>
      </c>
      <c r="B8" s="36"/>
      <c r="C8" s="36"/>
      <c r="D8" s="36"/>
      <c r="E8" s="36"/>
      <c r="F8" s="36"/>
      <c r="G8" s="36"/>
      <c r="H8" s="36"/>
    </row>
    <row r="9" spans="1:8" ht="6.75" customHeight="1">
      <c r="A9" s="50"/>
      <c r="B9" s="50"/>
      <c r="C9" s="50"/>
      <c r="D9" s="50"/>
      <c r="E9" s="50"/>
      <c r="F9" s="50"/>
      <c r="G9" s="50"/>
      <c r="H9" s="50"/>
    </row>
    <row r="10" spans="1:8" ht="28.5">
      <c r="A10" s="4" t="s">
        <v>11</v>
      </c>
      <c r="B10" s="5"/>
      <c r="C10" s="5"/>
      <c r="D10" s="5"/>
      <c r="E10" s="5"/>
      <c r="F10" s="5"/>
      <c r="G10" s="5"/>
      <c r="H10" s="6"/>
    </row>
    <row r="11" spans="1:8" ht="15.75" customHeight="1" thickBot="1">
      <c r="A11" s="7" t="s">
        <v>0</v>
      </c>
      <c r="B11" s="8" t="s">
        <v>1</v>
      </c>
      <c r="C11" s="3"/>
      <c r="D11" s="3"/>
      <c r="E11" s="3"/>
      <c r="F11" s="9" t="s">
        <v>3</v>
      </c>
      <c r="G11" s="3"/>
      <c r="H11" s="18" t="s">
        <v>4</v>
      </c>
    </row>
    <row r="12" spans="1:8" ht="20.25" thickTop="1" thickBot="1">
      <c r="A12" s="28" t="s">
        <v>21</v>
      </c>
      <c r="B12" s="28"/>
      <c r="C12" s="29"/>
      <c r="D12" s="29"/>
      <c r="E12" s="29"/>
      <c r="F12" s="22">
        <v>46678891</v>
      </c>
      <c r="G12" s="3"/>
      <c r="H12" s="19">
        <f>IF(F13=0,0,+F12/F13)</f>
        <v>7.1621655294336248</v>
      </c>
    </row>
    <row r="13" spans="1:8" ht="18.75" customHeight="1">
      <c r="A13" s="27" t="s">
        <v>2</v>
      </c>
      <c r="B13" s="27"/>
      <c r="C13" s="27"/>
      <c r="D13" s="27"/>
      <c r="E13" s="27"/>
      <c r="F13" s="22">
        <v>6517427</v>
      </c>
      <c r="G13" s="3"/>
      <c r="H13" s="2"/>
    </row>
    <row r="14" spans="1:8" ht="19.5" thickBot="1">
      <c r="A14" s="11" t="s">
        <v>6</v>
      </c>
      <c r="B14" s="12" t="s">
        <v>5</v>
      </c>
      <c r="C14" s="3"/>
      <c r="D14" s="3"/>
      <c r="E14" s="3"/>
      <c r="F14" s="2"/>
      <c r="G14" s="3"/>
      <c r="H14" s="20"/>
    </row>
    <row r="15" spans="1:8" ht="20.25" thickTop="1" thickBot="1">
      <c r="A15" s="28" t="s">
        <v>21</v>
      </c>
      <c r="B15" s="28"/>
      <c r="C15" s="29"/>
      <c r="D15" s="29"/>
      <c r="E15" s="29"/>
      <c r="F15" s="22">
        <v>37532831</v>
      </c>
      <c r="G15" s="3"/>
      <c r="H15" s="19">
        <f>IF(F16=0,0,+F15/F16)</f>
        <v>5.3700000028614951</v>
      </c>
    </row>
    <row r="16" spans="1:8" ht="18.75">
      <c r="A16" s="27" t="s">
        <v>2</v>
      </c>
      <c r="B16" s="27"/>
      <c r="C16" s="27"/>
      <c r="D16" s="27"/>
      <c r="E16" s="27"/>
      <c r="F16" s="22">
        <v>6989354</v>
      </c>
      <c r="G16" s="3"/>
      <c r="H16" s="2"/>
    </row>
    <row r="17" spans="1:8" ht="19.5" thickBot="1">
      <c r="A17" s="11" t="s">
        <v>7</v>
      </c>
      <c r="B17" s="12" t="s">
        <v>8</v>
      </c>
      <c r="C17" s="3"/>
      <c r="D17" s="3"/>
      <c r="E17" s="3"/>
      <c r="F17" s="2"/>
      <c r="G17" s="3"/>
      <c r="H17" s="2"/>
    </row>
    <row r="18" spans="1:8" ht="20.25" thickTop="1" thickBot="1">
      <c r="A18" s="28" t="s">
        <v>21</v>
      </c>
      <c r="B18" s="28"/>
      <c r="C18" s="29"/>
      <c r="D18" s="29"/>
      <c r="E18" s="29"/>
      <c r="F18" s="22">
        <v>11887585</v>
      </c>
      <c r="G18" s="3"/>
      <c r="H18" s="19">
        <f>IF(F19=0,0,+F18/F19)</f>
        <v>0.97999998186343185</v>
      </c>
    </row>
    <row r="19" spans="1:8" ht="18.75">
      <c r="A19" s="27" t="s">
        <v>2</v>
      </c>
      <c r="B19" s="27"/>
      <c r="C19" s="27"/>
      <c r="D19" s="27"/>
      <c r="E19" s="27"/>
      <c r="F19" s="22">
        <v>12130189</v>
      </c>
      <c r="G19" s="3"/>
      <c r="H19" s="2"/>
    </row>
    <row r="20" spans="1:8">
      <c r="A20" s="3"/>
      <c r="B20" s="3"/>
      <c r="C20" s="3"/>
      <c r="D20" s="3"/>
      <c r="E20" s="3"/>
      <c r="F20" s="3"/>
      <c r="G20" s="3"/>
      <c r="H20" s="3"/>
    </row>
    <row r="21" spans="1:8" ht="18.75">
      <c r="A21" s="3"/>
      <c r="B21" s="3"/>
      <c r="C21" s="3"/>
      <c r="D21" s="3"/>
      <c r="E21" s="3"/>
      <c r="F21" s="11"/>
      <c r="G21" s="13" t="s">
        <v>9</v>
      </c>
      <c r="H21" s="21" t="str">
        <f>IF(OR(AND(H18&lt;H15,H15&lt;H12,H18&lt;1),AND(H12&lt;1,H15&lt;1,H18&lt;1)),"Yes","No")</f>
        <v>Yes</v>
      </c>
    </row>
    <row r="24" spans="1:8" ht="28.5">
      <c r="A24" s="4" t="s">
        <v>14</v>
      </c>
      <c r="B24" s="5"/>
      <c r="C24" s="5"/>
      <c r="D24" s="5"/>
      <c r="E24" s="5"/>
      <c r="F24" s="5"/>
      <c r="G24" s="5"/>
      <c r="H24" s="6"/>
    </row>
    <row r="25" spans="1:8" ht="15.75" thickBot="1">
      <c r="A25" s="7" t="s">
        <v>0</v>
      </c>
      <c r="B25" s="8" t="str">
        <f>B$11</f>
        <v>20X1</v>
      </c>
      <c r="C25" s="3"/>
      <c r="D25" s="3"/>
      <c r="E25" s="3"/>
      <c r="F25" s="9" t="s">
        <v>3</v>
      </c>
      <c r="G25" s="3"/>
      <c r="H25" s="18" t="s">
        <v>4</v>
      </c>
    </row>
    <row r="26" spans="1:8" ht="20.25" thickTop="1" thickBot="1">
      <c r="A26" s="28" t="s">
        <v>22</v>
      </c>
      <c r="B26" s="28"/>
      <c r="C26" s="29"/>
      <c r="D26" s="29"/>
      <c r="E26" s="29"/>
      <c r="F26" s="22">
        <v>7454468</v>
      </c>
      <c r="G26" s="3"/>
      <c r="H26" s="19">
        <f>IF(F27=0,0,+F26/F27)</f>
        <v>0.45150042694213854</v>
      </c>
    </row>
    <row r="27" spans="1:8" ht="18.75">
      <c r="A27" s="27" t="s">
        <v>23</v>
      </c>
      <c r="B27" s="27"/>
      <c r="C27" s="27"/>
      <c r="D27" s="27"/>
      <c r="E27" s="27"/>
      <c r="F27" s="22">
        <v>16510434</v>
      </c>
      <c r="G27" s="3"/>
      <c r="H27" s="2"/>
    </row>
    <row r="28" spans="1:8" ht="19.5" thickBot="1">
      <c r="A28" s="11" t="s">
        <v>6</v>
      </c>
      <c r="B28" s="12" t="str">
        <f>B$14</f>
        <v>20X2</v>
      </c>
      <c r="C28" s="3"/>
      <c r="D28" s="3"/>
      <c r="E28" s="3"/>
      <c r="F28" s="2"/>
      <c r="G28" s="3"/>
      <c r="H28" s="20"/>
    </row>
    <row r="29" spans="1:8" ht="20.25" thickTop="1" thickBot="1">
      <c r="A29" s="28" t="s">
        <v>22</v>
      </c>
      <c r="B29" s="28"/>
      <c r="C29" s="29"/>
      <c r="D29" s="29"/>
      <c r="E29" s="29"/>
      <c r="F29" s="22">
        <v>1685783.2000000002</v>
      </c>
      <c r="G29" s="3"/>
      <c r="H29" s="19">
        <f>IF(F30=0,0,+F29/F30)</f>
        <v>0.1</v>
      </c>
    </row>
    <row r="30" spans="1:8" ht="18.75">
      <c r="A30" s="27" t="s">
        <v>23</v>
      </c>
      <c r="B30" s="27"/>
      <c r="C30" s="27"/>
      <c r="D30" s="27"/>
      <c r="E30" s="27"/>
      <c r="F30" s="22">
        <v>16857832</v>
      </c>
      <c r="G30" s="3"/>
      <c r="H30" s="2"/>
    </row>
    <row r="31" spans="1:8" ht="19.5" thickBot="1">
      <c r="A31" s="11" t="s">
        <v>7</v>
      </c>
      <c r="B31" s="12" t="str">
        <f>B$17</f>
        <v>20X3</v>
      </c>
      <c r="C31" s="3"/>
      <c r="D31" s="3"/>
      <c r="E31" s="3"/>
      <c r="F31" s="2"/>
      <c r="G31" s="3"/>
      <c r="H31" s="2"/>
    </row>
    <row r="32" spans="1:8" ht="20.25" thickTop="1" thickBot="1">
      <c r="A32" s="28" t="s">
        <v>22</v>
      </c>
      <c r="B32" s="28"/>
      <c r="C32" s="29"/>
      <c r="D32" s="29"/>
      <c r="E32" s="29"/>
      <c r="F32" s="22">
        <v>1186807.3700000001</v>
      </c>
      <c r="G32" s="3"/>
      <c r="H32" s="19">
        <f>IF(F33=0,0,+F32/F33)</f>
        <v>7.0000000000000007E-2</v>
      </c>
    </row>
    <row r="33" spans="1:8" ht="18.75">
      <c r="A33" s="27" t="s">
        <v>23</v>
      </c>
      <c r="B33" s="27"/>
      <c r="C33" s="27"/>
      <c r="D33" s="27"/>
      <c r="E33" s="27"/>
      <c r="F33" s="22">
        <v>16954391</v>
      </c>
      <c r="G33" s="3"/>
      <c r="H33" s="2"/>
    </row>
    <row r="34" spans="1:8">
      <c r="A34" s="3"/>
      <c r="B34" s="3"/>
      <c r="C34" s="3"/>
      <c r="D34" s="3"/>
      <c r="E34" s="3"/>
      <c r="F34" s="3"/>
      <c r="G34" s="3"/>
      <c r="H34" s="3"/>
    </row>
    <row r="35" spans="1:8" ht="18.75">
      <c r="A35" s="3"/>
      <c r="B35" s="3"/>
      <c r="C35" s="3"/>
      <c r="D35" s="3"/>
      <c r="E35" s="3"/>
      <c r="F35" s="11"/>
      <c r="G35" s="13" t="s">
        <v>9</v>
      </c>
      <c r="H35" s="21" t="str">
        <f>IF(OR(AND(H32&lt;H29,H29&lt;H26,H32&lt;0.167),H32&lt;=0),"Yes","No")</f>
        <v>Yes</v>
      </c>
    </row>
    <row r="38" spans="1:8" ht="28.5">
      <c r="A38" s="4" t="s">
        <v>15</v>
      </c>
      <c r="B38" s="5"/>
      <c r="C38" s="5"/>
      <c r="D38" s="5"/>
      <c r="E38" s="5"/>
      <c r="F38" s="5"/>
      <c r="G38" s="5"/>
      <c r="H38" s="6"/>
    </row>
    <row r="39" spans="1:8" ht="15.75" thickBot="1">
      <c r="A39" s="7" t="s">
        <v>0</v>
      </c>
      <c r="B39" s="8" t="str">
        <f>B$11</f>
        <v>20X1</v>
      </c>
      <c r="C39" s="3"/>
      <c r="D39" s="3"/>
      <c r="E39" s="3"/>
      <c r="F39" s="9" t="s">
        <v>3</v>
      </c>
      <c r="G39" s="3"/>
      <c r="H39" s="18" t="s">
        <v>4</v>
      </c>
    </row>
    <row r="40" spans="1:8" ht="20.25" thickTop="1" thickBot="1">
      <c r="A40" s="28" t="s">
        <v>24</v>
      </c>
      <c r="B40" s="28"/>
      <c r="C40" s="29"/>
      <c r="D40" s="29"/>
      <c r="E40" s="29"/>
      <c r="F40" s="22">
        <v>19039756</v>
      </c>
      <c r="G40" s="3"/>
      <c r="H40" s="19">
        <f>IF(F41=0,0,+F40/F41)</f>
        <v>5.1263417105938398</v>
      </c>
    </row>
    <row r="41" spans="1:8" ht="18.75">
      <c r="A41" s="27" t="s">
        <v>25</v>
      </c>
      <c r="B41" s="27"/>
      <c r="C41" s="27"/>
      <c r="D41" s="27"/>
      <c r="E41" s="27"/>
      <c r="F41" s="22">
        <v>3714102</v>
      </c>
      <c r="G41" s="3"/>
      <c r="H41" s="2"/>
    </row>
    <row r="42" spans="1:8" ht="19.5" thickBot="1">
      <c r="A42" s="11" t="s">
        <v>6</v>
      </c>
      <c r="B42" s="12" t="str">
        <f>B$14</f>
        <v>20X2</v>
      </c>
      <c r="C42" s="3"/>
      <c r="D42" s="3"/>
      <c r="E42" s="3"/>
      <c r="F42" s="2"/>
      <c r="G42" s="3"/>
      <c r="H42" s="20"/>
    </row>
    <row r="43" spans="1:8" ht="20.25" thickTop="1" thickBot="1">
      <c r="A43" s="28" t="s">
        <v>24</v>
      </c>
      <c r="B43" s="28"/>
      <c r="C43" s="29"/>
      <c r="D43" s="29"/>
      <c r="E43" s="29"/>
      <c r="F43" s="22">
        <v>15712732.75</v>
      </c>
      <c r="G43" s="3"/>
      <c r="H43" s="19">
        <f>IF(F44=0,0,+F43/F44)</f>
        <v>3.25</v>
      </c>
    </row>
    <row r="44" spans="1:8" ht="18.75">
      <c r="A44" s="27" t="s">
        <v>25</v>
      </c>
      <c r="B44" s="27"/>
      <c r="C44" s="27"/>
      <c r="D44" s="27"/>
      <c r="E44" s="27"/>
      <c r="F44" s="22">
        <v>4834687</v>
      </c>
      <c r="G44" s="3"/>
      <c r="H44" s="2"/>
    </row>
    <row r="45" spans="1:8" ht="19.5" thickBot="1">
      <c r="A45" s="11" t="s">
        <v>7</v>
      </c>
      <c r="B45" s="12" t="str">
        <f>B$17</f>
        <v>20X3</v>
      </c>
      <c r="C45" s="3"/>
      <c r="D45" s="3"/>
      <c r="E45" s="3"/>
      <c r="F45" s="2"/>
      <c r="G45" s="3"/>
      <c r="H45" s="2"/>
    </row>
    <row r="46" spans="1:8" ht="20.25" thickTop="1" thickBot="1">
      <c r="A46" s="28" t="s">
        <v>24</v>
      </c>
      <c r="B46" s="28"/>
      <c r="C46" s="29"/>
      <c r="D46" s="29"/>
      <c r="E46" s="29"/>
      <c r="F46" s="22">
        <v>8515088.4499999993</v>
      </c>
      <c r="G46" s="3"/>
      <c r="H46" s="19">
        <f>IF(F47=0,0,+F46/F47)</f>
        <v>0.95</v>
      </c>
    </row>
    <row r="47" spans="1:8" ht="18.75">
      <c r="A47" s="27" t="s">
        <v>25</v>
      </c>
      <c r="B47" s="27"/>
      <c r="C47" s="27"/>
      <c r="D47" s="27"/>
      <c r="E47" s="27"/>
      <c r="F47" s="22">
        <v>8963251</v>
      </c>
      <c r="G47" s="3"/>
      <c r="H47" s="2"/>
    </row>
    <row r="48" spans="1:8">
      <c r="A48" s="3"/>
      <c r="B48" s="3"/>
      <c r="C48" s="3"/>
      <c r="D48" s="3"/>
      <c r="E48" s="3"/>
      <c r="F48" s="3"/>
      <c r="G48" s="3"/>
      <c r="H48" s="3"/>
    </row>
    <row r="49" spans="1:11" ht="18.75">
      <c r="A49" s="3"/>
      <c r="B49" s="3"/>
      <c r="C49" s="3"/>
      <c r="D49" s="3"/>
      <c r="E49" s="3"/>
      <c r="F49" s="11"/>
      <c r="G49" s="13" t="s">
        <v>9</v>
      </c>
      <c r="H49" s="21" t="str">
        <f>IF(AND(H46&lt;H43,H43&lt;H40,H46&lt;1),"Yes","No")</f>
        <v>Yes</v>
      </c>
    </row>
    <row r="52" spans="1:11" ht="28.5">
      <c r="A52" s="4" t="s">
        <v>16</v>
      </c>
      <c r="B52" s="5"/>
      <c r="C52" s="5"/>
      <c r="D52" s="5"/>
      <c r="E52" s="5"/>
      <c r="F52" s="5"/>
      <c r="G52" s="5"/>
      <c r="H52" s="6"/>
    </row>
    <row r="53" spans="1:11" ht="15.75" thickBot="1">
      <c r="A53" s="7" t="s">
        <v>0</v>
      </c>
      <c r="B53" s="8" t="str">
        <f>B$11</f>
        <v>20X1</v>
      </c>
      <c r="C53" s="3"/>
      <c r="D53" s="3"/>
      <c r="E53" s="3"/>
      <c r="F53" s="9" t="s">
        <v>3</v>
      </c>
      <c r="G53" s="3"/>
      <c r="H53" s="18" t="s">
        <v>4</v>
      </c>
    </row>
    <row r="54" spans="1:11" ht="20.25" thickTop="1" thickBot="1">
      <c r="A54" s="28" t="s">
        <v>26</v>
      </c>
      <c r="B54" s="28"/>
      <c r="C54" s="29"/>
      <c r="D54" s="29"/>
      <c r="E54" s="29"/>
      <c r="F54" s="22">
        <f>11053188+4250032+1767105</f>
        <v>17070325</v>
      </c>
      <c r="G54" s="3"/>
      <c r="H54" s="19">
        <f>IF(F55=0,0,+F54/F55)</f>
        <v>162.91587134949418</v>
      </c>
    </row>
    <row r="55" spans="1:11" ht="18.75">
      <c r="A55" s="27" t="s">
        <v>17</v>
      </c>
      <c r="B55" s="27"/>
      <c r="C55" s="27"/>
      <c r="D55" s="27"/>
      <c r="E55" s="27"/>
      <c r="F55" s="10">
        <v>104780</v>
      </c>
      <c r="G55" s="3"/>
      <c r="H55" s="2"/>
    </row>
    <row r="56" spans="1:11" ht="19.5" thickBot="1">
      <c r="A56" s="11" t="s">
        <v>6</v>
      </c>
      <c r="B56" s="12" t="str">
        <f>B$14</f>
        <v>20X2</v>
      </c>
      <c r="C56" s="3"/>
      <c r="D56" s="3"/>
      <c r="E56" s="3"/>
      <c r="F56" s="2"/>
      <c r="G56" s="3"/>
      <c r="H56" s="20"/>
    </row>
    <row r="57" spans="1:11" ht="20.25" thickTop="1" thickBot="1">
      <c r="A57" s="28" t="s">
        <v>26</v>
      </c>
      <c r="B57" s="28"/>
      <c r="C57" s="29"/>
      <c r="D57" s="29"/>
      <c r="E57" s="29"/>
      <c r="F57" s="22">
        <v>15671531</v>
      </c>
      <c r="G57" s="3"/>
      <c r="H57" s="19">
        <f>IF(F58=0,0,+F57/F58)</f>
        <v>149.01000275741413</v>
      </c>
      <c r="K57" s="14"/>
    </row>
    <row r="58" spans="1:11" ht="18.75">
      <c r="A58" s="27" t="s">
        <v>17</v>
      </c>
      <c r="B58" s="27"/>
      <c r="C58" s="27"/>
      <c r="D58" s="27"/>
      <c r="E58" s="27"/>
      <c r="F58" s="10">
        <v>105171</v>
      </c>
      <c r="G58" s="3"/>
      <c r="H58" s="2"/>
      <c r="K58" s="15"/>
    </row>
    <row r="59" spans="1:11" ht="19.5" thickBot="1">
      <c r="A59" s="11" t="s">
        <v>7</v>
      </c>
      <c r="B59" s="12" t="str">
        <f>B$17</f>
        <v>20X3</v>
      </c>
      <c r="C59" s="3"/>
      <c r="D59" s="3"/>
      <c r="E59" s="3"/>
      <c r="F59" s="2"/>
      <c r="G59" s="3"/>
      <c r="H59" s="2"/>
    </row>
    <row r="60" spans="1:11" ht="20.25" thickTop="1" thickBot="1">
      <c r="A60" s="28" t="s">
        <v>26</v>
      </c>
      <c r="B60" s="28"/>
      <c r="C60" s="29"/>
      <c r="D60" s="29"/>
      <c r="E60" s="29"/>
      <c r="F60" s="22">
        <v>14133706</v>
      </c>
      <c r="G60" s="3"/>
      <c r="H60" s="19">
        <f>IF(F61=0,0,+F60/F61)</f>
        <v>135.44000229986392</v>
      </c>
      <c r="K60" s="14"/>
    </row>
    <row r="61" spans="1:11" ht="18.75">
      <c r="A61" s="27" t="s">
        <v>17</v>
      </c>
      <c r="B61" s="27"/>
      <c r="C61" s="27"/>
      <c r="D61" s="27"/>
      <c r="E61" s="27"/>
      <c r="F61" s="10">
        <v>104354</v>
      </c>
      <c r="G61" s="3"/>
      <c r="H61" s="2"/>
      <c r="K61" s="15"/>
    </row>
    <row r="62" spans="1:11">
      <c r="A62" s="3"/>
      <c r="B62" s="3"/>
      <c r="C62" s="3"/>
      <c r="D62" s="3"/>
      <c r="E62" s="3"/>
      <c r="F62" s="3"/>
      <c r="G62" s="3"/>
      <c r="H62" s="3"/>
    </row>
    <row r="63" spans="1:11" ht="18.75">
      <c r="A63" s="3"/>
      <c r="B63" s="3"/>
      <c r="C63" s="3"/>
      <c r="D63" s="3"/>
      <c r="E63" s="3"/>
      <c r="F63" s="11"/>
      <c r="G63" s="13" t="s">
        <v>9</v>
      </c>
      <c r="H63" s="21" t="str">
        <f>IF(AND(H60&lt;H57,H57&lt;H54),"Yes","No")</f>
        <v>Yes</v>
      </c>
    </row>
    <row r="66" spans="1:11" ht="28.5">
      <c r="A66" s="4" t="s">
        <v>18</v>
      </c>
      <c r="B66" s="5"/>
      <c r="C66" s="5"/>
      <c r="D66" s="5"/>
      <c r="E66" s="5"/>
      <c r="F66" s="5"/>
      <c r="G66" s="5"/>
      <c r="H66" s="6"/>
    </row>
    <row r="67" spans="1:11" ht="15.75" thickBot="1">
      <c r="A67" s="7" t="s">
        <v>0</v>
      </c>
      <c r="B67" s="8" t="str">
        <f>B$11</f>
        <v>20X1</v>
      </c>
      <c r="C67" s="3"/>
      <c r="D67" s="3"/>
      <c r="E67" s="3"/>
      <c r="F67" s="9" t="s">
        <v>3</v>
      </c>
      <c r="G67" s="3"/>
      <c r="H67" s="18" t="s">
        <v>4</v>
      </c>
    </row>
    <row r="68" spans="1:11" ht="20.25" thickTop="1" thickBot="1">
      <c r="A68" s="28" t="s">
        <v>23</v>
      </c>
      <c r="B68" s="28"/>
      <c r="C68" s="29"/>
      <c r="D68" s="29"/>
      <c r="E68" s="29"/>
      <c r="F68" s="22">
        <f>F27</f>
        <v>16510434</v>
      </c>
      <c r="G68" s="3"/>
      <c r="H68" s="19">
        <f>IF(F69=0,0,+F68/F69)</f>
        <v>157.57238022523381</v>
      </c>
    </row>
    <row r="69" spans="1:11" ht="18.75">
      <c r="A69" s="27" t="s">
        <v>17</v>
      </c>
      <c r="B69" s="27"/>
      <c r="C69" s="27"/>
      <c r="D69" s="27"/>
      <c r="E69" s="27"/>
      <c r="F69" s="10">
        <f>F55</f>
        <v>104780</v>
      </c>
      <c r="G69" s="3"/>
      <c r="H69" s="2"/>
    </row>
    <row r="70" spans="1:11" ht="19.5" thickBot="1">
      <c r="A70" s="11" t="s">
        <v>6</v>
      </c>
      <c r="B70" s="12" t="str">
        <f>B$14</f>
        <v>20X2</v>
      </c>
      <c r="C70" s="3"/>
      <c r="D70" s="3"/>
      <c r="E70" s="3"/>
      <c r="F70" s="2"/>
      <c r="G70" s="3"/>
      <c r="H70" s="20"/>
    </row>
    <row r="71" spans="1:11" ht="20.25" thickTop="1" thickBot="1">
      <c r="A71" s="28" t="s">
        <v>23</v>
      </c>
      <c r="B71" s="28"/>
      <c r="C71" s="29"/>
      <c r="D71" s="29"/>
      <c r="E71" s="29"/>
      <c r="F71" s="22">
        <f>F30</f>
        <v>16857832</v>
      </c>
      <c r="G71" s="3"/>
      <c r="H71" s="19">
        <f>IF(F72=0,0,+F71/F72)</f>
        <v>160.28973766532599</v>
      </c>
      <c r="K71" s="15"/>
    </row>
    <row r="72" spans="1:11" ht="18.75">
      <c r="A72" s="27" t="s">
        <v>17</v>
      </c>
      <c r="B72" s="27"/>
      <c r="C72" s="27"/>
      <c r="D72" s="27"/>
      <c r="E72" s="27"/>
      <c r="F72" s="10">
        <f>F58</f>
        <v>105171</v>
      </c>
      <c r="G72" s="3"/>
      <c r="H72" s="2"/>
    </row>
    <row r="73" spans="1:11" ht="19.5" thickBot="1">
      <c r="A73" s="11" t="s">
        <v>7</v>
      </c>
      <c r="B73" s="12" t="str">
        <f>B$17</f>
        <v>20X3</v>
      </c>
      <c r="C73" s="3"/>
      <c r="D73" s="3"/>
      <c r="E73" s="3"/>
      <c r="F73" s="2"/>
      <c r="G73" s="3"/>
      <c r="H73" s="2"/>
    </row>
    <row r="74" spans="1:11" ht="20.25" thickTop="1" thickBot="1">
      <c r="A74" s="28" t="s">
        <v>23</v>
      </c>
      <c r="B74" s="28"/>
      <c r="C74" s="29"/>
      <c r="D74" s="29"/>
      <c r="E74" s="29"/>
      <c r="F74" s="22">
        <f>F33</f>
        <v>16954391</v>
      </c>
      <c r="G74" s="3"/>
      <c r="H74" s="19">
        <f>IF(F75=0,0,+F74/F75)</f>
        <v>162.46996761024974</v>
      </c>
      <c r="K74" s="15"/>
    </row>
    <row r="75" spans="1:11" ht="18.75">
      <c r="A75" s="27" t="s">
        <v>17</v>
      </c>
      <c r="B75" s="27"/>
      <c r="C75" s="27"/>
      <c r="D75" s="27"/>
      <c r="E75" s="27"/>
      <c r="F75" s="10">
        <f>F61</f>
        <v>104354</v>
      </c>
      <c r="G75" s="3"/>
      <c r="H75" s="2"/>
      <c r="K75" s="15"/>
    </row>
    <row r="76" spans="1:11">
      <c r="A76" s="3"/>
      <c r="B76" s="3"/>
      <c r="C76" s="3"/>
      <c r="D76" s="3"/>
      <c r="E76" s="3"/>
      <c r="F76" s="3"/>
      <c r="G76" s="3"/>
      <c r="H76" s="3"/>
    </row>
    <row r="77" spans="1:11" ht="18.75">
      <c r="A77" s="3"/>
      <c r="B77" s="3"/>
      <c r="C77" s="3"/>
      <c r="D77" s="3"/>
      <c r="E77" s="3"/>
      <c r="F77" s="11"/>
      <c r="G77" s="13" t="s">
        <v>32</v>
      </c>
      <c r="H77" s="21" t="str">
        <f>IF(AND(H74&gt;H71,H71&gt;H68),"Yes","No")</f>
        <v>Yes</v>
      </c>
    </row>
    <row r="80" spans="1:11" ht="28.5">
      <c r="A80" s="4" t="s">
        <v>19</v>
      </c>
      <c r="B80" s="5"/>
      <c r="C80" s="5"/>
      <c r="D80" s="5"/>
      <c r="E80" s="5"/>
      <c r="F80" s="5"/>
      <c r="G80" s="5"/>
      <c r="H80" s="6"/>
    </row>
    <row r="81" spans="1:15" ht="15.75" thickBot="1">
      <c r="A81" s="7" t="s">
        <v>0</v>
      </c>
      <c r="B81" s="8" t="str">
        <f>B$11</f>
        <v>20X1</v>
      </c>
      <c r="C81" s="3"/>
      <c r="D81" s="3"/>
      <c r="E81" s="3"/>
      <c r="F81" s="9" t="s">
        <v>3</v>
      </c>
      <c r="G81" s="3"/>
      <c r="H81" s="18" t="s">
        <v>4</v>
      </c>
    </row>
    <row r="82" spans="1:15" ht="20.25" thickTop="1" thickBot="1">
      <c r="A82" s="28" t="s">
        <v>29</v>
      </c>
      <c r="B82" s="28"/>
      <c r="C82" s="29"/>
      <c r="D82" s="29"/>
      <c r="E82" s="29"/>
      <c r="F82" s="22">
        <f>F83-F68</f>
        <v>591606</v>
      </c>
      <c r="G82" s="3"/>
      <c r="H82" s="19">
        <f>IF(F83=0,0,+F82/F83)</f>
        <v>3.4592715255022208E-2</v>
      </c>
      <c r="M82" s="15"/>
      <c r="N82" s="15"/>
    </row>
    <row r="83" spans="1:15" ht="18.75">
      <c r="A83" s="27" t="s">
        <v>33</v>
      </c>
      <c r="B83" s="27"/>
      <c r="C83" s="27"/>
      <c r="D83" s="27"/>
      <c r="E83" s="27"/>
      <c r="F83" s="22">
        <v>17102040</v>
      </c>
      <c r="G83" s="3"/>
      <c r="H83" s="2"/>
      <c r="M83" s="15"/>
    </row>
    <row r="84" spans="1:15" ht="19.5" thickBot="1">
      <c r="A84" s="11" t="s">
        <v>6</v>
      </c>
      <c r="B84" s="12" t="str">
        <f>B$14</f>
        <v>20X2</v>
      </c>
      <c r="C84" s="3"/>
      <c r="D84" s="3"/>
      <c r="E84" s="3"/>
      <c r="F84" s="2"/>
      <c r="G84" s="3"/>
      <c r="H84" s="20"/>
      <c r="M84" s="15"/>
      <c r="O84" s="15"/>
    </row>
    <row r="85" spans="1:15" ht="20.25" thickTop="1" thickBot="1">
      <c r="A85" s="28" t="s">
        <v>29</v>
      </c>
      <c r="B85" s="28"/>
      <c r="C85" s="29"/>
      <c r="D85" s="29"/>
      <c r="E85" s="29"/>
      <c r="F85" s="22">
        <f>F86-F71</f>
        <v>169414.82960771397</v>
      </c>
      <c r="G85" s="3"/>
      <c r="H85" s="19">
        <f>IF(F86=0,0,+F85/F86)</f>
        <v>9.9496313939096796E-3</v>
      </c>
      <c r="N85" s="16"/>
    </row>
    <row r="86" spans="1:15" ht="18.75">
      <c r="A86" s="27" t="s">
        <v>33</v>
      </c>
      <c r="B86" s="27"/>
      <c r="C86" s="27"/>
      <c r="D86" s="27"/>
      <c r="E86" s="27"/>
      <c r="F86" s="22">
        <v>17027246.829607714</v>
      </c>
      <c r="G86" s="3"/>
      <c r="H86" s="2"/>
    </row>
    <row r="87" spans="1:15" ht="19.5" thickBot="1">
      <c r="A87" s="11" t="s">
        <v>7</v>
      </c>
      <c r="B87" s="12" t="str">
        <f>B$17</f>
        <v>20X3</v>
      </c>
      <c r="C87" s="3"/>
      <c r="D87" s="3"/>
      <c r="E87" s="3"/>
      <c r="F87" s="2"/>
      <c r="G87" s="3"/>
      <c r="H87" s="2"/>
    </row>
    <row r="88" spans="1:15" ht="20.25" thickTop="1" thickBot="1">
      <c r="A88" s="28" t="s">
        <v>29</v>
      </c>
      <c r="B88" s="28"/>
      <c r="C88" s="29"/>
      <c r="D88" s="29"/>
      <c r="E88" s="29"/>
      <c r="F88" s="22">
        <f>F89-F74</f>
        <v>-1113629.8005599789</v>
      </c>
      <c r="G88" s="3"/>
      <c r="H88" s="19">
        <f>IF(F89=0,0,+F88/F89)</f>
        <v>-7.0301533274761213E-2</v>
      </c>
    </row>
    <row r="89" spans="1:15" ht="18.75">
      <c r="A89" s="27" t="s">
        <v>33</v>
      </c>
      <c r="B89" s="27"/>
      <c r="C89" s="27"/>
      <c r="D89" s="27"/>
      <c r="E89" s="27"/>
      <c r="F89" s="22">
        <v>15840761.199440021</v>
      </c>
      <c r="G89" s="3"/>
      <c r="H89" s="2"/>
    </row>
    <row r="90" spans="1:15">
      <c r="A90" s="3"/>
      <c r="B90" s="3"/>
      <c r="C90" s="3"/>
      <c r="D90" s="3"/>
      <c r="E90" s="3"/>
      <c r="F90" s="3"/>
      <c r="G90" s="3"/>
      <c r="H90" s="3"/>
    </row>
    <row r="91" spans="1:15" ht="18.75">
      <c r="A91" s="3"/>
      <c r="B91" s="3"/>
      <c r="C91" s="3"/>
      <c r="D91" s="3"/>
      <c r="E91" s="3"/>
      <c r="F91" s="11"/>
      <c r="G91" s="13" t="s">
        <v>9</v>
      </c>
      <c r="H91" s="21" t="str">
        <f>IF(OR(AND(H88&lt;H85,H85&lt;H82,H88&lt;0),AND(H82&lt;0,H85&lt;0,H88&lt;0)),"Yes","No")</f>
        <v>Yes</v>
      </c>
    </row>
    <row r="94" spans="1:15" ht="28.5">
      <c r="A94" s="4" t="s">
        <v>30</v>
      </c>
      <c r="B94" s="5"/>
      <c r="C94" s="5"/>
      <c r="D94" s="5"/>
      <c r="E94" s="5"/>
      <c r="F94" s="5"/>
      <c r="G94" s="5"/>
      <c r="H94" s="6"/>
    </row>
    <row r="95" spans="1:15" ht="15.75" thickBot="1">
      <c r="A95" s="7" t="s">
        <v>0</v>
      </c>
      <c r="B95" s="8" t="str">
        <f>B$11</f>
        <v>20X1</v>
      </c>
      <c r="C95" s="3"/>
      <c r="D95" s="3"/>
      <c r="E95" s="3"/>
      <c r="F95" s="9" t="s">
        <v>3</v>
      </c>
      <c r="G95" s="3"/>
      <c r="H95" s="18" t="s">
        <v>4</v>
      </c>
    </row>
    <row r="96" spans="1:15" ht="20.25" thickTop="1" thickBot="1">
      <c r="A96" s="28" t="s">
        <v>27</v>
      </c>
      <c r="B96" s="28"/>
      <c r="C96" s="29"/>
      <c r="D96" s="29"/>
      <c r="E96" s="29"/>
      <c r="F96" s="22">
        <v>75826958</v>
      </c>
      <c r="G96" s="3"/>
      <c r="H96" s="19">
        <f>IF(F97=0,0,+F96/F97)</f>
        <v>1.2544444028466954</v>
      </c>
    </row>
    <row r="97" spans="1:11" ht="18.75">
      <c r="A97" s="27" t="s">
        <v>28</v>
      </c>
      <c r="B97" s="27"/>
      <c r="C97" s="27"/>
      <c r="D97" s="27"/>
      <c r="E97" s="27"/>
      <c r="F97" s="22">
        <v>60446647</v>
      </c>
      <c r="G97" s="3"/>
      <c r="H97" s="2"/>
    </row>
    <row r="98" spans="1:11" ht="19.5" thickBot="1">
      <c r="A98" s="11" t="s">
        <v>6</v>
      </c>
      <c r="B98" s="12" t="str">
        <f>B$14</f>
        <v>20X2</v>
      </c>
      <c r="C98" s="3"/>
      <c r="D98" s="3"/>
      <c r="E98" s="3"/>
      <c r="F98" s="2"/>
      <c r="G98" s="3"/>
      <c r="H98" s="20"/>
    </row>
    <row r="99" spans="1:11" ht="20.25" thickTop="1" thickBot="1">
      <c r="A99" s="28" t="s">
        <v>27</v>
      </c>
      <c r="B99" s="28"/>
      <c r="C99" s="29"/>
      <c r="D99" s="29"/>
      <c r="E99" s="29"/>
      <c r="F99" s="22">
        <v>49287320</v>
      </c>
      <c r="G99" s="3"/>
      <c r="H99" s="19">
        <f>IF(F100=0,0,+F99/F100)</f>
        <v>0.64999732680823097</v>
      </c>
    </row>
    <row r="100" spans="1:11" ht="18.75">
      <c r="A100" s="27" t="s">
        <v>28</v>
      </c>
      <c r="B100" s="27"/>
      <c r="C100" s="27"/>
      <c r="D100" s="27"/>
      <c r="E100" s="27"/>
      <c r="F100" s="22">
        <f>F96</f>
        <v>75826958</v>
      </c>
      <c r="G100" s="3"/>
      <c r="H100" s="2"/>
      <c r="K100" s="15"/>
    </row>
    <row r="101" spans="1:11" ht="19.5" thickBot="1">
      <c r="A101" s="11" t="s">
        <v>7</v>
      </c>
      <c r="B101" s="12" t="str">
        <f>B$17</f>
        <v>20X3</v>
      </c>
      <c r="C101" s="3"/>
      <c r="D101" s="3"/>
      <c r="E101" s="3"/>
      <c r="F101" s="2"/>
      <c r="G101" s="3"/>
      <c r="H101" s="2"/>
    </row>
    <row r="102" spans="1:11" ht="20.25" thickTop="1" thickBot="1">
      <c r="A102" s="28" t="s">
        <v>27</v>
      </c>
      <c r="B102" s="28"/>
      <c r="C102" s="29"/>
      <c r="D102" s="29"/>
      <c r="E102" s="29"/>
      <c r="F102" s="22">
        <v>-4928732</v>
      </c>
      <c r="G102" s="3"/>
      <c r="H102" s="19">
        <f>IF(F103=0,0,+F102/F103)</f>
        <v>-0.1</v>
      </c>
    </row>
    <row r="103" spans="1:11" ht="18.75">
      <c r="A103" s="27" t="s">
        <v>28</v>
      </c>
      <c r="B103" s="27"/>
      <c r="C103" s="27"/>
      <c r="D103" s="27"/>
      <c r="E103" s="27"/>
      <c r="F103" s="22">
        <f>F99</f>
        <v>49287320</v>
      </c>
      <c r="G103" s="3"/>
      <c r="H103" s="2"/>
      <c r="K103" s="15"/>
    </row>
    <row r="104" spans="1:11">
      <c r="A104" s="3"/>
      <c r="B104" s="3"/>
      <c r="C104" s="3"/>
      <c r="D104" s="3"/>
      <c r="E104" s="3"/>
      <c r="F104" s="3"/>
      <c r="G104" s="3"/>
      <c r="H104" s="3"/>
    </row>
    <row r="105" spans="1:11" ht="18.75">
      <c r="A105" s="3"/>
      <c r="B105" s="3"/>
      <c r="C105" s="3"/>
      <c r="D105" s="3"/>
      <c r="E105" s="3"/>
      <c r="F105" s="11"/>
      <c r="G105" s="13" t="s">
        <v>9</v>
      </c>
      <c r="H105" s="21" t="str">
        <f>IF(OR(AND(H102&lt;H99,H99&lt;H96,H102&lt;0),AND(F96&lt;0,F99&lt;0,F102&lt;0)),"Yes","No")</f>
        <v>Yes</v>
      </c>
    </row>
    <row r="108" spans="1:11" ht="28.5">
      <c r="A108" s="4" t="s">
        <v>20</v>
      </c>
      <c r="B108" s="5"/>
      <c r="C108" s="5"/>
      <c r="D108" s="5"/>
      <c r="E108" s="5"/>
      <c r="F108" s="5"/>
      <c r="G108" s="5"/>
      <c r="H108" s="6"/>
    </row>
    <row r="109" spans="1:11" ht="18.75" customHeight="1">
      <c r="A109" s="46"/>
      <c r="B109" s="47"/>
      <c r="C109" s="47"/>
      <c r="D109" s="47"/>
      <c r="E109" s="47"/>
      <c r="F109" s="41" t="s">
        <v>31</v>
      </c>
      <c r="G109" s="42"/>
      <c r="H109" s="43"/>
    </row>
    <row r="110" spans="1:11" s="17" customFormat="1" ht="18.75">
      <c r="A110" s="48" t="s">
        <v>11</v>
      </c>
      <c r="B110" s="48"/>
      <c r="C110" s="48"/>
      <c r="D110" s="48"/>
      <c r="E110" s="48"/>
      <c r="F110" s="33" t="str">
        <f>H21</f>
        <v>Yes</v>
      </c>
      <c r="G110" s="34"/>
      <c r="H110" s="35"/>
    </row>
    <row r="111" spans="1:11" s="17" customFormat="1" ht="18.75">
      <c r="A111" s="48" t="s">
        <v>14</v>
      </c>
      <c r="B111" s="48"/>
      <c r="C111" s="48"/>
      <c r="D111" s="48"/>
      <c r="E111" s="48"/>
      <c r="F111" s="33" t="str">
        <f>H35</f>
        <v>Yes</v>
      </c>
      <c r="G111" s="34"/>
      <c r="H111" s="35"/>
    </row>
    <row r="112" spans="1:11" s="17" customFormat="1" ht="18.75">
      <c r="A112" s="48" t="s">
        <v>15</v>
      </c>
      <c r="B112" s="48"/>
      <c r="C112" s="48"/>
      <c r="D112" s="48"/>
      <c r="E112" s="48"/>
      <c r="F112" s="33" t="str">
        <f>H49</f>
        <v>Yes</v>
      </c>
      <c r="G112" s="34"/>
      <c r="H112" s="35"/>
    </row>
    <row r="113" spans="1:8" s="17" customFormat="1" ht="18.75">
      <c r="A113" s="48" t="s">
        <v>16</v>
      </c>
      <c r="B113" s="48"/>
      <c r="C113" s="48"/>
      <c r="D113" s="48"/>
      <c r="E113" s="48"/>
      <c r="F113" s="33" t="str">
        <f>H63</f>
        <v>Yes</v>
      </c>
      <c r="G113" s="34"/>
      <c r="H113" s="35"/>
    </row>
    <row r="114" spans="1:8" s="17" customFormat="1" ht="18.75">
      <c r="A114" s="48" t="s">
        <v>18</v>
      </c>
      <c r="B114" s="48"/>
      <c r="C114" s="48"/>
      <c r="D114" s="48"/>
      <c r="E114" s="48"/>
      <c r="F114" s="33" t="str">
        <f>H77</f>
        <v>Yes</v>
      </c>
      <c r="G114" s="34"/>
      <c r="H114" s="35"/>
    </row>
    <row r="115" spans="1:8" s="17" customFormat="1" ht="18.75">
      <c r="A115" s="48" t="s">
        <v>19</v>
      </c>
      <c r="B115" s="48"/>
      <c r="C115" s="48"/>
      <c r="D115" s="48"/>
      <c r="E115" s="48"/>
      <c r="F115" s="33" t="str">
        <f>H91</f>
        <v>Yes</v>
      </c>
      <c r="G115" s="34"/>
      <c r="H115" s="35"/>
    </row>
    <row r="116" spans="1:8" s="17" customFormat="1" ht="19.5" thickBot="1">
      <c r="A116" s="49" t="s">
        <v>30</v>
      </c>
      <c r="B116" s="49"/>
      <c r="C116" s="49"/>
      <c r="D116" s="49"/>
      <c r="E116" s="49"/>
      <c r="F116" s="38" t="str">
        <f>H105</f>
        <v>Yes</v>
      </c>
      <c r="G116" s="39"/>
      <c r="H116" s="40"/>
    </row>
    <row r="117" spans="1:8" ht="18.75">
      <c r="A117" s="48" t="s">
        <v>34</v>
      </c>
      <c r="B117" s="48"/>
      <c r="C117" s="48"/>
      <c r="D117" s="48"/>
      <c r="E117" s="48"/>
      <c r="F117" s="37">
        <f>COUNTIF(F110:H116,"Yes")</f>
        <v>7</v>
      </c>
      <c r="G117" s="37"/>
      <c r="H117" s="37"/>
    </row>
    <row r="119" spans="1:8" ht="35.25" customHeight="1">
      <c r="A119" s="45" t="s">
        <v>38</v>
      </c>
      <c r="B119" s="45"/>
      <c r="C119" s="45"/>
      <c r="D119" s="45"/>
      <c r="E119" s="45"/>
      <c r="F119" s="45"/>
      <c r="G119" s="45"/>
      <c r="H119" s="45"/>
    </row>
  </sheetData>
  <sheetProtection password="9DBB" sheet="1" objects="1" scenarios="1"/>
  <mergeCells count="67">
    <mergeCell ref="A8:H8"/>
    <mergeCell ref="F117:H117"/>
    <mergeCell ref="A117:E117"/>
    <mergeCell ref="A115:E115"/>
    <mergeCell ref="F115:H115"/>
    <mergeCell ref="A116:E116"/>
    <mergeCell ref="F116:H116"/>
    <mergeCell ref="A102:E102"/>
    <mergeCell ref="A114:E114"/>
    <mergeCell ref="F114:H114"/>
    <mergeCell ref="A103:E103"/>
    <mergeCell ref="A110:E110"/>
    <mergeCell ref="F110:H110"/>
    <mergeCell ref="A111:E111"/>
    <mergeCell ref="F111:H111"/>
    <mergeCell ref="F109:H109"/>
    <mergeCell ref="A112:E112"/>
    <mergeCell ref="F112:H112"/>
    <mergeCell ref="A113:E113"/>
    <mergeCell ref="F113:H113"/>
    <mergeCell ref="A89:E89"/>
    <mergeCell ref="A96:E96"/>
    <mergeCell ref="A97:E97"/>
    <mergeCell ref="A99:E99"/>
    <mergeCell ref="A100:E100"/>
    <mergeCell ref="A82:E82"/>
    <mergeCell ref="A83:E83"/>
    <mergeCell ref="A85:E85"/>
    <mergeCell ref="A86:E86"/>
    <mergeCell ref="A88:E88"/>
    <mergeCell ref="A69:E69"/>
    <mergeCell ref="A71:E71"/>
    <mergeCell ref="A72:E72"/>
    <mergeCell ref="A74:E74"/>
    <mergeCell ref="A75:E75"/>
    <mergeCell ref="A57:E57"/>
    <mergeCell ref="A58:E58"/>
    <mergeCell ref="A60:E60"/>
    <mergeCell ref="A61:E61"/>
    <mergeCell ref="A68:E68"/>
    <mergeCell ref="A44:E44"/>
    <mergeCell ref="A46:E46"/>
    <mergeCell ref="A47:E47"/>
    <mergeCell ref="A54:E54"/>
    <mergeCell ref="A55:E55"/>
    <mergeCell ref="A2:H2"/>
    <mergeCell ref="A1:H1"/>
    <mergeCell ref="A7:H7"/>
    <mergeCell ref="A4:H4"/>
    <mergeCell ref="A6:H6"/>
    <mergeCell ref="A5:H5"/>
    <mergeCell ref="A119:H119"/>
    <mergeCell ref="A19:E19"/>
    <mergeCell ref="A13:E13"/>
    <mergeCell ref="A12:E12"/>
    <mergeCell ref="A15:E15"/>
    <mergeCell ref="A16:E16"/>
    <mergeCell ref="A18:E18"/>
    <mergeCell ref="A26:E26"/>
    <mergeCell ref="A27:E27"/>
    <mergeCell ref="A29:E29"/>
    <mergeCell ref="A30:E30"/>
    <mergeCell ref="A32:E32"/>
    <mergeCell ref="A33:E33"/>
    <mergeCell ref="A40:E40"/>
    <mergeCell ref="A41:E41"/>
    <mergeCell ref="A43:E43"/>
  </mergeCells>
  <conditionalFormatting sqref="H21">
    <cfRule type="cellIs" dxfId="27" priority="14" operator="equal">
      <formula>"Yes"</formula>
    </cfRule>
  </conditionalFormatting>
  <conditionalFormatting sqref="H35">
    <cfRule type="cellIs" dxfId="26" priority="13" operator="equal">
      <formula>"Yes"</formula>
    </cfRule>
  </conditionalFormatting>
  <conditionalFormatting sqref="H49">
    <cfRule type="cellIs" dxfId="25" priority="12" operator="equal">
      <formula>"Yes"</formula>
    </cfRule>
  </conditionalFormatting>
  <conditionalFormatting sqref="H63">
    <cfRule type="cellIs" dxfId="24" priority="11" operator="equal">
      <formula>"Yes"</formula>
    </cfRule>
  </conditionalFormatting>
  <conditionalFormatting sqref="H77">
    <cfRule type="cellIs" dxfId="23" priority="10" operator="equal">
      <formula>"Yes"</formula>
    </cfRule>
  </conditionalFormatting>
  <conditionalFormatting sqref="H91">
    <cfRule type="cellIs" dxfId="22" priority="9" operator="equal">
      <formula>"Yes"</formula>
    </cfRule>
  </conditionalFormatting>
  <conditionalFormatting sqref="H105">
    <cfRule type="cellIs" dxfId="21" priority="8" operator="equal">
      <formula>"Yes"</formula>
    </cfRule>
  </conditionalFormatting>
  <conditionalFormatting sqref="F110:H110">
    <cfRule type="cellIs" dxfId="20" priority="7" operator="equal">
      <formula>"yes"</formula>
    </cfRule>
  </conditionalFormatting>
  <conditionalFormatting sqref="F111:H111">
    <cfRule type="cellIs" dxfId="19" priority="6" operator="equal">
      <formula>"yes"</formula>
    </cfRule>
  </conditionalFormatting>
  <conditionalFormatting sqref="F112:H112">
    <cfRule type="cellIs" dxfId="18" priority="5" operator="equal">
      <formula>"yes"</formula>
    </cfRule>
  </conditionalFormatting>
  <conditionalFormatting sqref="F113:H113">
    <cfRule type="cellIs" dxfId="17" priority="4" operator="equal">
      <formula>"yes"</formula>
    </cfRule>
  </conditionalFormatting>
  <conditionalFormatting sqref="F114:H114">
    <cfRule type="cellIs" dxfId="16" priority="3" operator="equal">
      <formula>"yes"</formula>
    </cfRule>
  </conditionalFormatting>
  <conditionalFormatting sqref="F115:H115">
    <cfRule type="cellIs" dxfId="15" priority="2" operator="equal">
      <formula>"yes"</formula>
    </cfRule>
  </conditionalFormatting>
  <conditionalFormatting sqref="F116:H116">
    <cfRule type="cellIs" dxfId="14" priority="1" operator="equal">
      <formula>"yes"</formula>
    </cfRule>
  </conditionalFormatting>
  <hyperlinks>
    <hyperlink ref="A5" r:id="rId1"/>
  </hyperlinks>
  <pageMargins left="0.2" right="0.2" top="0.5" bottom="0.5" header="0.3" footer="0.3"/>
  <pageSetup scale="87" orientation="portrait" r:id="rId2"/>
  <headerFooter>
    <oddFooter>&amp;CColorado Office of the State Auditor - Fiscal Health Analysis for Colorado Counties and Municipalities</oddFooter>
  </headerFooter>
  <rowBreaks count="2" manualBreakCount="2">
    <brk id="35" max="16383" man="1"/>
    <brk id="78" max="16383" man="1"/>
  </rowBreaks>
  <drawing r:id="rId3"/>
</worksheet>
</file>

<file path=xl/worksheets/sheet2.xml><?xml version="1.0" encoding="utf-8"?>
<worksheet xmlns="http://schemas.openxmlformats.org/spreadsheetml/2006/main" xmlns:r="http://schemas.openxmlformats.org/officeDocument/2006/relationships">
  <sheetPr>
    <tabColor rgb="FFFFFF00"/>
  </sheetPr>
  <dimension ref="A1:O118"/>
  <sheetViews>
    <sheetView zoomScaleNormal="100" workbookViewId="0">
      <selection activeCell="A5" sqref="A5:H5"/>
    </sheetView>
  </sheetViews>
  <sheetFormatPr defaultRowHeight="15"/>
  <cols>
    <col min="1" max="1" width="9.140625" style="1"/>
    <col min="2" max="2" width="8.42578125" style="1" customWidth="1"/>
    <col min="3" max="4" width="9.140625" style="1"/>
    <col min="5" max="5" width="38.85546875" style="1" customWidth="1"/>
    <col min="6" max="6" width="20.28515625" style="1" customWidth="1"/>
    <col min="7" max="7" width="3.140625" style="1" customWidth="1"/>
    <col min="8" max="8" width="14.7109375" style="1" customWidth="1"/>
    <col min="9" max="10" width="9.140625" style="1"/>
    <col min="11" max="11" width="11.5703125" style="1" bestFit="1" customWidth="1"/>
    <col min="12" max="12" width="9.140625" style="1"/>
    <col min="13" max="14" width="11.5703125" style="1" bestFit="1" customWidth="1"/>
    <col min="15" max="15" width="12.7109375" style="1" customWidth="1"/>
    <col min="16" max="16384" width="9.140625" style="1"/>
  </cols>
  <sheetData>
    <row r="1" spans="1:8" ht="78.75" customHeight="1" thickBot="1">
      <c r="A1" s="31"/>
      <c r="B1" s="31"/>
      <c r="C1" s="31"/>
      <c r="D1" s="31"/>
      <c r="E1" s="31"/>
      <c r="F1" s="31"/>
      <c r="G1" s="31"/>
      <c r="H1" s="31"/>
    </row>
    <row r="2" spans="1:8" ht="27" thickBot="1">
      <c r="A2" s="30" t="s">
        <v>13</v>
      </c>
      <c r="B2" s="30"/>
      <c r="C2" s="30"/>
      <c r="D2" s="30"/>
      <c r="E2" s="30"/>
      <c r="F2" s="30"/>
      <c r="G2" s="30"/>
      <c r="H2" s="30"/>
    </row>
    <row r="3" spans="1:8" ht="17.25">
      <c r="A3" s="23" t="s">
        <v>10</v>
      </c>
      <c r="B3" s="24"/>
      <c r="C3" s="24"/>
      <c r="D3" s="24"/>
      <c r="E3" s="24"/>
      <c r="F3" s="25"/>
      <c r="G3" s="25"/>
      <c r="H3" s="25"/>
    </row>
    <row r="4" spans="1:8" ht="79.5" customHeight="1">
      <c r="A4" s="26" t="s">
        <v>36</v>
      </c>
      <c r="B4" s="26"/>
      <c r="C4" s="26"/>
      <c r="D4" s="26"/>
      <c r="E4" s="26"/>
      <c r="F4" s="26"/>
      <c r="G4" s="26"/>
      <c r="H4" s="26"/>
    </row>
    <row r="5" spans="1:8" ht="23.25" customHeight="1">
      <c r="A5" s="44" t="s">
        <v>12</v>
      </c>
      <c r="B5" s="44"/>
      <c r="C5" s="44"/>
      <c r="D5" s="44"/>
      <c r="E5" s="44"/>
      <c r="F5" s="44"/>
      <c r="G5" s="44"/>
      <c r="H5" s="44"/>
    </row>
    <row r="6" spans="1:8" ht="18.75" customHeight="1">
      <c r="A6" s="26" t="s">
        <v>35</v>
      </c>
      <c r="B6" s="26"/>
      <c r="C6" s="26"/>
      <c r="D6" s="26"/>
      <c r="E6" s="26"/>
      <c r="F6" s="26"/>
      <c r="G6" s="26"/>
      <c r="H6" s="26"/>
    </row>
    <row r="7" spans="1:8" ht="60.75" customHeight="1">
      <c r="A7" s="26" t="s">
        <v>37</v>
      </c>
      <c r="B7" s="26"/>
      <c r="C7" s="26"/>
      <c r="D7" s="26"/>
      <c r="E7" s="26"/>
      <c r="F7" s="26"/>
      <c r="G7" s="26"/>
      <c r="H7" s="26"/>
    </row>
    <row r="8" spans="1:8" ht="6.75" customHeight="1">
      <c r="A8" s="3"/>
      <c r="B8" s="3"/>
      <c r="C8" s="3"/>
      <c r="D8" s="3"/>
      <c r="E8" s="3"/>
      <c r="F8" s="3"/>
      <c r="G8" s="3"/>
      <c r="H8" s="3"/>
    </row>
    <row r="9" spans="1:8" ht="28.5">
      <c r="A9" s="4" t="s">
        <v>11</v>
      </c>
      <c r="B9" s="5"/>
      <c r="C9" s="5"/>
      <c r="D9" s="5"/>
      <c r="E9" s="5"/>
      <c r="F9" s="5"/>
      <c r="G9" s="5"/>
      <c r="H9" s="6"/>
    </row>
    <row r="10" spans="1:8" ht="15.75" customHeight="1" thickBot="1">
      <c r="A10" s="7" t="s">
        <v>0</v>
      </c>
      <c r="B10" s="8" t="s">
        <v>1</v>
      </c>
      <c r="C10" s="3"/>
      <c r="D10" s="3"/>
      <c r="E10" s="3"/>
      <c r="F10" s="9" t="s">
        <v>3</v>
      </c>
      <c r="G10" s="3"/>
      <c r="H10" s="18" t="s">
        <v>4</v>
      </c>
    </row>
    <row r="11" spans="1:8" ht="20.25" thickTop="1" thickBot="1">
      <c r="A11" s="28" t="s">
        <v>21</v>
      </c>
      <c r="B11" s="28"/>
      <c r="C11" s="29"/>
      <c r="D11" s="29"/>
      <c r="E11" s="29"/>
      <c r="F11" s="22"/>
      <c r="G11" s="3"/>
      <c r="H11" s="19">
        <f>IF(F12=0,0,+F11/F12)</f>
        <v>0</v>
      </c>
    </row>
    <row r="12" spans="1:8" ht="18.75" customHeight="1">
      <c r="A12" s="27" t="s">
        <v>2</v>
      </c>
      <c r="B12" s="27"/>
      <c r="C12" s="27"/>
      <c r="D12" s="27"/>
      <c r="E12" s="27"/>
      <c r="F12" s="22"/>
      <c r="G12" s="3"/>
      <c r="H12" s="2"/>
    </row>
    <row r="13" spans="1:8" ht="19.5" thickBot="1">
      <c r="A13" s="11" t="s">
        <v>6</v>
      </c>
      <c r="B13" s="12" t="s">
        <v>5</v>
      </c>
      <c r="C13" s="3"/>
      <c r="D13" s="3"/>
      <c r="E13" s="3"/>
      <c r="F13" s="2"/>
      <c r="G13" s="3"/>
      <c r="H13" s="20"/>
    </row>
    <row r="14" spans="1:8" ht="20.25" thickTop="1" thickBot="1">
      <c r="A14" s="28" t="s">
        <v>21</v>
      </c>
      <c r="B14" s="28"/>
      <c r="C14" s="29"/>
      <c r="D14" s="29"/>
      <c r="E14" s="29"/>
      <c r="F14" s="22"/>
      <c r="G14" s="3"/>
      <c r="H14" s="19">
        <f>IF(F15=0,0,+F14/F15)</f>
        <v>0</v>
      </c>
    </row>
    <row r="15" spans="1:8" ht="18.75">
      <c r="A15" s="27" t="s">
        <v>2</v>
      </c>
      <c r="B15" s="27"/>
      <c r="C15" s="27"/>
      <c r="D15" s="27"/>
      <c r="E15" s="27"/>
      <c r="F15" s="22"/>
      <c r="G15" s="3"/>
      <c r="H15" s="2"/>
    </row>
    <row r="16" spans="1:8" ht="19.5" thickBot="1">
      <c r="A16" s="11" t="s">
        <v>7</v>
      </c>
      <c r="B16" s="12" t="s">
        <v>8</v>
      </c>
      <c r="C16" s="3"/>
      <c r="D16" s="3"/>
      <c r="E16" s="3"/>
      <c r="F16" s="2"/>
      <c r="G16" s="3"/>
      <c r="H16" s="2"/>
    </row>
    <row r="17" spans="1:8" ht="20.25" thickTop="1" thickBot="1">
      <c r="A17" s="28" t="s">
        <v>21</v>
      </c>
      <c r="B17" s="28"/>
      <c r="C17" s="29"/>
      <c r="D17" s="29"/>
      <c r="E17" s="29"/>
      <c r="F17" s="22"/>
      <c r="G17" s="3"/>
      <c r="H17" s="19">
        <f>IF(F18=0,0,+F17/F18)</f>
        <v>0</v>
      </c>
    </row>
    <row r="18" spans="1:8" ht="18.75">
      <c r="A18" s="27" t="s">
        <v>2</v>
      </c>
      <c r="B18" s="27"/>
      <c r="C18" s="27"/>
      <c r="D18" s="27"/>
      <c r="E18" s="27"/>
      <c r="F18" s="22"/>
      <c r="G18" s="3"/>
      <c r="H18" s="2"/>
    </row>
    <row r="19" spans="1:8">
      <c r="A19" s="3"/>
      <c r="B19" s="3"/>
      <c r="C19" s="3"/>
      <c r="D19" s="3"/>
      <c r="E19" s="3"/>
      <c r="F19" s="3"/>
      <c r="G19" s="3"/>
      <c r="H19" s="3"/>
    </row>
    <row r="20" spans="1:8" ht="18.75">
      <c r="A20" s="3"/>
      <c r="B20" s="3"/>
      <c r="C20" s="3"/>
      <c r="D20" s="3"/>
      <c r="E20" s="3"/>
      <c r="F20" s="11"/>
      <c r="G20" s="13" t="s">
        <v>9</v>
      </c>
      <c r="H20" s="21" t="str">
        <f>IF(OR(AND(H17&lt;H14,H14&lt;H11,H17&lt;1),AND(H11&lt;1,H14&lt;1,H17&lt;1)),"Yes","No")</f>
        <v>Yes</v>
      </c>
    </row>
    <row r="23" spans="1:8" ht="28.5">
      <c r="A23" s="4" t="s">
        <v>14</v>
      </c>
      <c r="B23" s="5"/>
      <c r="C23" s="5"/>
      <c r="D23" s="5"/>
      <c r="E23" s="5"/>
      <c r="F23" s="5"/>
      <c r="G23" s="5"/>
      <c r="H23" s="6"/>
    </row>
    <row r="24" spans="1:8" ht="15.75" thickBot="1">
      <c r="A24" s="7" t="s">
        <v>0</v>
      </c>
      <c r="B24" s="8" t="str">
        <f>B$10</f>
        <v>20X1</v>
      </c>
      <c r="C24" s="3"/>
      <c r="D24" s="3"/>
      <c r="E24" s="3"/>
      <c r="F24" s="9" t="s">
        <v>3</v>
      </c>
      <c r="G24" s="3"/>
      <c r="H24" s="18" t="s">
        <v>4</v>
      </c>
    </row>
    <row r="25" spans="1:8" ht="20.25" thickTop="1" thickBot="1">
      <c r="A25" s="28" t="s">
        <v>22</v>
      </c>
      <c r="B25" s="28"/>
      <c r="C25" s="29"/>
      <c r="D25" s="29"/>
      <c r="E25" s="29"/>
      <c r="F25" s="22"/>
      <c r="G25" s="3"/>
      <c r="H25" s="19">
        <f>IF(F26=0,0,+F25/F26)</f>
        <v>0</v>
      </c>
    </row>
    <row r="26" spans="1:8" ht="18.75">
      <c r="A26" s="27" t="s">
        <v>23</v>
      </c>
      <c r="B26" s="27"/>
      <c r="C26" s="27"/>
      <c r="D26" s="27"/>
      <c r="E26" s="27"/>
      <c r="F26" s="22"/>
      <c r="G26" s="3"/>
      <c r="H26" s="2"/>
    </row>
    <row r="27" spans="1:8" ht="19.5" thickBot="1">
      <c r="A27" s="11" t="s">
        <v>6</v>
      </c>
      <c r="B27" s="12" t="str">
        <f>B$13</f>
        <v>20X2</v>
      </c>
      <c r="C27" s="3"/>
      <c r="D27" s="3"/>
      <c r="E27" s="3"/>
      <c r="F27" s="2"/>
      <c r="G27" s="3"/>
      <c r="H27" s="20"/>
    </row>
    <row r="28" spans="1:8" ht="20.25" thickTop="1" thickBot="1">
      <c r="A28" s="28" t="s">
        <v>22</v>
      </c>
      <c r="B28" s="28"/>
      <c r="C28" s="29"/>
      <c r="D28" s="29"/>
      <c r="E28" s="29"/>
      <c r="F28" s="22"/>
      <c r="G28" s="3"/>
      <c r="H28" s="19">
        <f>IF(F29=0,0,+F28/F29)</f>
        <v>0</v>
      </c>
    </row>
    <row r="29" spans="1:8" ht="18.75">
      <c r="A29" s="27" t="s">
        <v>23</v>
      </c>
      <c r="B29" s="27"/>
      <c r="C29" s="27"/>
      <c r="D29" s="27"/>
      <c r="E29" s="27"/>
      <c r="F29" s="22"/>
      <c r="G29" s="3"/>
      <c r="H29" s="2"/>
    </row>
    <row r="30" spans="1:8" ht="19.5" thickBot="1">
      <c r="A30" s="11" t="s">
        <v>7</v>
      </c>
      <c r="B30" s="12" t="str">
        <f>B$16</f>
        <v>20X3</v>
      </c>
      <c r="C30" s="3"/>
      <c r="D30" s="3"/>
      <c r="E30" s="3"/>
      <c r="F30" s="2"/>
      <c r="G30" s="3"/>
      <c r="H30" s="2"/>
    </row>
    <row r="31" spans="1:8" ht="20.25" thickTop="1" thickBot="1">
      <c r="A31" s="28" t="s">
        <v>22</v>
      </c>
      <c r="B31" s="28"/>
      <c r="C31" s="29"/>
      <c r="D31" s="29"/>
      <c r="E31" s="29"/>
      <c r="F31" s="22"/>
      <c r="G31" s="3"/>
      <c r="H31" s="19">
        <f>IF(F32=0,0,+F31/F32)</f>
        <v>0</v>
      </c>
    </row>
    <row r="32" spans="1:8" ht="18.75">
      <c r="A32" s="27" t="s">
        <v>23</v>
      </c>
      <c r="B32" s="27"/>
      <c r="C32" s="27"/>
      <c r="D32" s="27"/>
      <c r="E32" s="27"/>
      <c r="F32" s="22"/>
      <c r="G32" s="3"/>
      <c r="H32" s="2"/>
    </row>
    <row r="33" spans="1:8">
      <c r="A33" s="3"/>
      <c r="B33" s="3"/>
      <c r="C33" s="3"/>
      <c r="D33" s="3"/>
      <c r="E33" s="3"/>
      <c r="F33" s="3"/>
      <c r="G33" s="3"/>
      <c r="H33" s="3"/>
    </row>
    <row r="34" spans="1:8" ht="18.75">
      <c r="A34" s="3"/>
      <c r="B34" s="3"/>
      <c r="C34" s="3"/>
      <c r="D34" s="3"/>
      <c r="E34" s="3"/>
      <c r="F34" s="11"/>
      <c r="G34" s="13" t="s">
        <v>9</v>
      </c>
      <c r="H34" s="21" t="str">
        <f>IF(OR(AND(H31&lt;H28,H28&lt;H25,H31&lt;0.167),H31&lt;=0),"Yes","No")</f>
        <v>Yes</v>
      </c>
    </row>
    <row r="37" spans="1:8" ht="28.5">
      <c r="A37" s="4" t="s">
        <v>15</v>
      </c>
      <c r="B37" s="5"/>
      <c r="C37" s="5"/>
      <c r="D37" s="5"/>
      <c r="E37" s="5"/>
      <c r="F37" s="5"/>
      <c r="G37" s="5"/>
      <c r="H37" s="6"/>
    </row>
    <row r="38" spans="1:8" ht="15.75" thickBot="1">
      <c r="A38" s="7" t="s">
        <v>0</v>
      </c>
      <c r="B38" s="8" t="str">
        <f>B$10</f>
        <v>20X1</v>
      </c>
      <c r="C38" s="3"/>
      <c r="D38" s="3"/>
      <c r="E38" s="3"/>
      <c r="F38" s="9" t="s">
        <v>3</v>
      </c>
      <c r="G38" s="3"/>
      <c r="H38" s="18" t="s">
        <v>4</v>
      </c>
    </row>
    <row r="39" spans="1:8" ht="20.25" thickTop="1" thickBot="1">
      <c r="A39" s="28" t="s">
        <v>24</v>
      </c>
      <c r="B39" s="28"/>
      <c r="C39" s="29"/>
      <c r="D39" s="29"/>
      <c r="E39" s="29"/>
      <c r="F39" s="22"/>
      <c r="G39" s="3"/>
      <c r="H39" s="19">
        <f>IF(F40=0,0,+F39/F40)</f>
        <v>0</v>
      </c>
    </row>
    <row r="40" spans="1:8" ht="18.75">
      <c r="A40" s="27" t="s">
        <v>25</v>
      </c>
      <c r="B40" s="27"/>
      <c r="C40" s="27"/>
      <c r="D40" s="27"/>
      <c r="E40" s="27"/>
      <c r="F40" s="22"/>
      <c r="G40" s="3"/>
      <c r="H40" s="2"/>
    </row>
    <row r="41" spans="1:8" ht="19.5" thickBot="1">
      <c r="A41" s="11" t="s">
        <v>6</v>
      </c>
      <c r="B41" s="12" t="str">
        <f>B$13</f>
        <v>20X2</v>
      </c>
      <c r="C41" s="3"/>
      <c r="D41" s="3"/>
      <c r="E41" s="3"/>
      <c r="F41" s="2"/>
      <c r="G41" s="3"/>
      <c r="H41" s="20"/>
    </row>
    <row r="42" spans="1:8" ht="20.25" thickTop="1" thickBot="1">
      <c r="A42" s="28" t="s">
        <v>24</v>
      </c>
      <c r="B42" s="28"/>
      <c r="C42" s="29"/>
      <c r="D42" s="29"/>
      <c r="E42" s="29"/>
      <c r="F42" s="22"/>
      <c r="G42" s="3"/>
      <c r="H42" s="19">
        <f>IF(F43=0,0,+F42/F43)</f>
        <v>0</v>
      </c>
    </row>
    <row r="43" spans="1:8" ht="18.75">
      <c r="A43" s="27" t="s">
        <v>25</v>
      </c>
      <c r="B43" s="27"/>
      <c r="C43" s="27"/>
      <c r="D43" s="27"/>
      <c r="E43" s="27"/>
      <c r="F43" s="22"/>
      <c r="G43" s="3"/>
      <c r="H43" s="2"/>
    </row>
    <row r="44" spans="1:8" ht="19.5" thickBot="1">
      <c r="A44" s="11" t="s">
        <v>7</v>
      </c>
      <c r="B44" s="12" t="str">
        <f>B$16</f>
        <v>20X3</v>
      </c>
      <c r="C44" s="3"/>
      <c r="D44" s="3"/>
      <c r="E44" s="3"/>
      <c r="F44" s="2"/>
      <c r="G44" s="3"/>
      <c r="H44" s="2"/>
    </row>
    <row r="45" spans="1:8" ht="20.25" thickTop="1" thickBot="1">
      <c r="A45" s="28" t="s">
        <v>24</v>
      </c>
      <c r="B45" s="28"/>
      <c r="C45" s="29"/>
      <c r="D45" s="29"/>
      <c r="E45" s="29"/>
      <c r="F45" s="22"/>
      <c r="G45" s="3"/>
      <c r="H45" s="19">
        <f>IF(F46=0,0,+F45/F46)</f>
        <v>0</v>
      </c>
    </row>
    <row r="46" spans="1:8" ht="18.75">
      <c r="A46" s="27" t="s">
        <v>25</v>
      </c>
      <c r="B46" s="27"/>
      <c r="C46" s="27"/>
      <c r="D46" s="27"/>
      <c r="E46" s="27"/>
      <c r="F46" s="22"/>
      <c r="G46" s="3"/>
      <c r="H46" s="2"/>
    </row>
    <row r="47" spans="1:8">
      <c r="A47" s="3"/>
      <c r="B47" s="3"/>
      <c r="C47" s="3"/>
      <c r="D47" s="3"/>
      <c r="E47" s="3"/>
      <c r="F47" s="3"/>
      <c r="G47" s="3"/>
      <c r="H47" s="3"/>
    </row>
    <row r="48" spans="1:8" ht="18.75">
      <c r="A48" s="3"/>
      <c r="B48" s="3"/>
      <c r="C48" s="3"/>
      <c r="D48" s="3"/>
      <c r="E48" s="3"/>
      <c r="F48" s="11"/>
      <c r="G48" s="13" t="s">
        <v>9</v>
      </c>
      <c r="H48" s="21" t="str">
        <f>IF(AND(H45&lt;H42,H42&lt;H39,H45&lt;1),"Yes","No")</f>
        <v>No</v>
      </c>
    </row>
    <row r="51" spans="1:11" ht="28.5">
      <c r="A51" s="4" t="s">
        <v>16</v>
      </c>
      <c r="B51" s="5"/>
      <c r="C51" s="5"/>
      <c r="D51" s="5"/>
      <c r="E51" s="5"/>
      <c r="F51" s="5"/>
      <c r="G51" s="5"/>
      <c r="H51" s="6"/>
    </row>
    <row r="52" spans="1:11" ht="15.75" thickBot="1">
      <c r="A52" s="7" t="s">
        <v>0</v>
      </c>
      <c r="B52" s="8" t="str">
        <f>B$10</f>
        <v>20X1</v>
      </c>
      <c r="C52" s="3"/>
      <c r="D52" s="3"/>
      <c r="E52" s="3"/>
      <c r="F52" s="9" t="s">
        <v>3</v>
      </c>
      <c r="G52" s="3"/>
      <c r="H52" s="18" t="s">
        <v>4</v>
      </c>
    </row>
    <row r="53" spans="1:11" ht="20.25" thickTop="1" thickBot="1">
      <c r="A53" s="28" t="s">
        <v>26</v>
      </c>
      <c r="B53" s="28"/>
      <c r="C53" s="29"/>
      <c r="D53" s="29"/>
      <c r="E53" s="29"/>
      <c r="F53" s="22"/>
      <c r="G53" s="3"/>
      <c r="H53" s="19">
        <f>IF(F54=0,0,+F53/F54)</f>
        <v>0</v>
      </c>
    </row>
    <row r="54" spans="1:11" ht="18.75">
      <c r="A54" s="27" t="s">
        <v>17</v>
      </c>
      <c r="B54" s="27"/>
      <c r="C54" s="27"/>
      <c r="D54" s="27"/>
      <c r="E54" s="27"/>
      <c r="F54" s="10"/>
      <c r="G54" s="3"/>
      <c r="H54" s="2"/>
    </row>
    <row r="55" spans="1:11" ht="19.5" thickBot="1">
      <c r="A55" s="11" t="s">
        <v>6</v>
      </c>
      <c r="B55" s="12" t="str">
        <f>B$13</f>
        <v>20X2</v>
      </c>
      <c r="C55" s="3"/>
      <c r="D55" s="3"/>
      <c r="E55" s="3"/>
      <c r="F55" s="2"/>
      <c r="G55" s="3"/>
      <c r="H55" s="20"/>
    </row>
    <row r="56" spans="1:11" ht="20.25" thickTop="1" thickBot="1">
      <c r="A56" s="28" t="s">
        <v>26</v>
      </c>
      <c r="B56" s="28"/>
      <c r="C56" s="29"/>
      <c r="D56" s="29"/>
      <c r="E56" s="29"/>
      <c r="F56" s="22"/>
      <c r="G56" s="3"/>
      <c r="H56" s="19">
        <f>IF(F57=0,0,+F56/F57)</f>
        <v>0</v>
      </c>
      <c r="K56" s="14"/>
    </row>
    <row r="57" spans="1:11" ht="18.75">
      <c r="A57" s="27" t="s">
        <v>17</v>
      </c>
      <c r="B57" s="27"/>
      <c r="C57" s="27"/>
      <c r="D57" s="27"/>
      <c r="E57" s="27"/>
      <c r="F57" s="10"/>
      <c r="G57" s="3"/>
      <c r="H57" s="2"/>
      <c r="K57" s="15"/>
    </row>
    <row r="58" spans="1:11" ht="19.5" thickBot="1">
      <c r="A58" s="11" t="s">
        <v>7</v>
      </c>
      <c r="B58" s="12" t="str">
        <f>B$16</f>
        <v>20X3</v>
      </c>
      <c r="C58" s="3"/>
      <c r="D58" s="3"/>
      <c r="E58" s="3"/>
      <c r="F58" s="2"/>
      <c r="G58" s="3"/>
      <c r="H58" s="2"/>
    </row>
    <row r="59" spans="1:11" ht="20.25" thickTop="1" thickBot="1">
      <c r="A59" s="28" t="s">
        <v>26</v>
      </c>
      <c r="B59" s="28"/>
      <c r="C59" s="29"/>
      <c r="D59" s="29"/>
      <c r="E59" s="29"/>
      <c r="F59" s="22"/>
      <c r="G59" s="3"/>
      <c r="H59" s="19">
        <f>IF(F60=0,0,+F59/F60)</f>
        <v>0</v>
      </c>
      <c r="K59" s="14"/>
    </row>
    <row r="60" spans="1:11" ht="18.75">
      <c r="A60" s="27" t="s">
        <v>17</v>
      </c>
      <c r="B60" s="27"/>
      <c r="C60" s="27"/>
      <c r="D60" s="27"/>
      <c r="E60" s="27"/>
      <c r="F60" s="10"/>
      <c r="G60" s="3"/>
      <c r="H60" s="2"/>
      <c r="K60" s="15"/>
    </row>
    <row r="61" spans="1:11">
      <c r="A61" s="3"/>
      <c r="B61" s="3"/>
      <c r="C61" s="3"/>
      <c r="D61" s="3"/>
      <c r="E61" s="3"/>
      <c r="F61" s="3"/>
      <c r="G61" s="3"/>
      <c r="H61" s="3"/>
    </row>
    <row r="62" spans="1:11" ht="18.75">
      <c r="A62" s="3"/>
      <c r="B62" s="3"/>
      <c r="C62" s="3"/>
      <c r="D62" s="3"/>
      <c r="E62" s="3"/>
      <c r="F62" s="11"/>
      <c r="G62" s="13" t="s">
        <v>9</v>
      </c>
      <c r="H62" s="21" t="str">
        <f>IF(AND(H59&lt;H56,H56&lt;H53),"Yes","No")</f>
        <v>No</v>
      </c>
    </row>
    <row r="65" spans="1:11" ht="28.5">
      <c r="A65" s="4" t="s">
        <v>18</v>
      </c>
      <c r="B65" s="5"/>
      <c r="C65" s="5"/>
      <c r="D65" s="5"/>
      <c r="E65" s="5"/>
      <c r="F65" s="5"/>
      <c r="G65" s="5"/>
      <c r="H65" s="6"/>
    </row>
    <row r="66" spans="1:11" ht="15.75" thickBot="1">
      <c r="A66" s="7" t="s">
        <v>0</v>
      </c>
      <c r="B66" s="8" t="str">
        <f>B$10</f>
        <v>20X1</v>
      </c>
      <c r="C66" s="3"/>
      <c r="D66" s="3"/>
      <c r="E66" s="3"/>
      <c r="F66" s="9" t="s">
        <v>3</v>
      </c>
      <c r="G66" s="3"/>
      <c r="H66" s="18" t="s">
        <v>4</v>
      </c>
    </row>
    <row r="67" spans="1:11" ht="20.25" thickTop="1" thickBot="1">
      <c r="A67" s="28" t="s">
        <v>23</v>
      </c>
      <c r="B67" s="28"/>
      <c r="C67" s="29"/>
      <c r="D67" s="29"/>
      <c r="E67" s="29"/>
      <c r="F67" s="22">
        <f>F26</f>
        <v>0</v>
      </c>
      <c r="G67" s="3"/>
      <c r="H67" s="19">
        <f>IF(F68=0,0,+F67/F68)</f>
        <v>0</v>
      </c>
    </row>
    <row r="68" spans="1:11" ht="18.75">
      <c r="A68" s="27" t="s">
        <v>17</v>
      </c>
      <c r="B68" s="27"/>
      <c r="C68" s="27"/>
      <c r="D68" s="27"/>
      <c r="E68" s="27"/>
      <c r="F68" s="10">
        <f>F54</f>
        <v>0</v>
      </c>
      <c r="G68" s="3"/>
      <c r="H68" s="2"/>
    </row>
    <row r="69" spans="1:11" ht="19.5" thickBot="1">
      <c r="A69" s="11" t="s">
        <v>6</v>
      </c>
      <c r="B69" s="12" t="str">
        <f>B$13</f>
        <v>20X2</v>
      </c>
      <c r="C69" s="3"/>
      <c r="D69" s="3"/>
      <c r="E69" s="3"/>
      <c r="F69" s="2"/>
      <c r="G69" s="3"/>
      <c r="H69" s="20"/>
    </row>
    <row r="70" spans="1:11" ht="20.25" thickTop="1" thickBot="1">
      <c r="A70" s="28" t="s">
        <v>23</v>
      </c>
      <c r="B70" s="28"/>
      <c r="C70" s="29"/>
      <c r="D70" s="29"/>
      <c r="E70" s="29"/>
      <c r="F70" s="22">
        <f>F29</f>
        <v>0</v>
      </c>
      <c r="G70" s="3"/>
      <c r="H70" s="19">
        <f>IF(F71=0,0,+F70/F71)</f>
        <v>0</v>
      </c>
      <c r="K70" s="15"/>
    </row>
    <row r="71" spans="1:11" ht="18.75">
      <c r="A71" s="27" t="s">
        <v>17</v>
      </c>
      <c r="B71" s="27"/>
      <c r="C71" s="27"/>
      <c r="D71" s="27"/>
      <c r="E71" s="27"/>
      <c r="F71" s="10">
        <f>F57</f>
        <v>0</v>
      </c>
      <c r="G71" s="3"/>
      <c r="H71" s="2"/>
    </row>
    <row r="72" spans="1:11" ht="19.5" thickBot="1">
      <c r="A72" s="11" t="s">
        <v>7</v>
      </c>
      <c r="B72" s="12" t="str">
        <f>B$16</f>
        <v>20X3</v>
      </c>
      <c r="C72" s="3"/>
      <c r="D72" s="3"/>
      <c r="E72" s="3"/>
      <c r="F72" s="2"/>
      <c r="G72" s="3"/>
      <c r="H72" s="2"/>
    </row>
    <row r="73" spans="1:11" ht="20.25" thickTop="1" thickBot="1">
      <c r="A73" s="28" t="s">
        <v>23</v>
      </c>
      <c r="B73" s="28"/>
      <c r="C73" s="29"/>
      <c r="D73" s="29"/>
      <c r="E73" s="29"/>
      <c r="F73" s="22">
        <f>F32</f>
        <v>0</v>
      </c>
      <c r="G73" s="3"/>
      <c r="H73" s="19">
        <f>IF(F74=0,0,+F73/F74)</f>
        <v>0</v>
      </c>
      <c r="K73" s="15"/>
    </row>
    <row r="74" spans="1:11" ht="18.75">
      <c r="A74" s="27" t="s">
        <v>17</v>
      </c>
      <c r="B74" s="27"/>
      <c r="C74" s="27"/>
      <c r="D74" s="27"/>
      <c r="E74" s="27"/>
      <c r="F74" s="10">
        <f>F60</f>
        <v>0</v>
      </c>
      <c r="G74" s="3"/>
      <c r="H74" s="2"/>
      <c r="K74" s="15"/>
    </row>
    <row r="75" spans="1:11">
      <c r="A75" s="3"/>
      <c r="B75" s="3"/>
      <c r="C75" s="3"/>
      <c r="D75" s="3"/>
      <c r="E75" s="3"/>
      <c r="F75" s="3"/>
      <c r="G75" s="3"/>
      <c r="H75" s="3"/>
    </row>
    <row r="76" spans="1:11" ht="18.75">
      <c r="A76" s="3"/>
      <c r="B76" s="3"/>
      <c r="C76" s="3"/>
      <c r="D76" s="3"/>
      <c r="E76" s="3"/>
      <c r="F76" s="11"/>
      <c r="G76" s="13" t="s">
        <v>32</v>
      </c>
      <c r="H76" s="21" t="str">
        <f>IF(AND(H73&gt;H70,H70&gt;H67),"Yes","No")</f>
        <v>No</v>
      </c>
    </row>
    <row r="79" spans="1:11" ht="28.5">
      <c r="A79" s="4" t="s">
        <v>19</v>
      </c>
      <c r="B79" s="5"/>
      <c r="C79" s="5"/>
      <c r="D79" s="5"/>
      <c r="E79" s="5"/>
      <c r="F79" s="5"/>
      <c r="G79" s="5"/>
      <c r="H79" s="6"/>
    </row>
    <row r="80" spans="1:11" ht="15.75" thickBot="1">
      <c r="A80" s="7" t="s">
        <v>0</v>
      </c>
      <c r="B80" s="8" t="str">
        <f>B$10</f>
        <v>20X1</v>
      </c>
      <c r="C80" s="3"/>
      <c r="D80" s="3"/>
      <c r="E80" s="3"/>
      <c r="F80" s="9" t="s">
        <v>3</v>
      </c>
      <c r="G80" s="3"/>
      <c r="H80" s="18" t="s">
        <v>4</v>
      </c>
    </row>
    <row r="81" spans="1:15" ht="20.25" thickTop="1" thickBot="1">
      <c r="A81" s="28" t="s">
        <v>29</v>
      </c>
      <c r="B81" s="28"/>
      <c r="C81" s="29"/>
      <c r="D81" s="29"/>
      <c r="E81" s="29"/>
      <c r="F81" s="22">
        <f>F82-F26</f>
        <v>0</v>
      </c>
      <c r="G81" s="3"/>
      <c r="H81" s="19">
        <f>IF(F82=0,0,+F81/F82)</f>
        <v>0</v>
      </c>
      <c r="M81" s="15"/>
      <c r="N81" s="15"/>
    </row>
    <row r="82" spans="1:15" ht="18.75">
      <c r="A82" s="27" t="s">
        <v>33</v>
      </c>
      <c r="B82" s="27"/>
      <c r="C82" s="27"/>
      <c r="D82" s="27"/>
      <c r="E82" s="27"/>
      <c r="F82" s="22"/>
      <c r="G82" s="3"/>
      <c r="H82" s="2"/>
      <c r="M82" s="15"/>
    </row>
    <row r="83" spans="1:15" ht="19.5" thickBot="1">
      <c r="A83" s="11" t="s">
        <v>6</v>
      </c>
      <c r="B83" s="12" t="str">
        <f>B$13</f>
        <v>20X2</v>
      </c>
      <c r="C83" s="3"/>
      <c r="D83" s="3"/>
      <c r="E83" s="3"/>
      <c r="F83" s="2"/>
      <c r="G83" s="3"/>
      <c r="H83" s="20"/>
      <c r="M83" s="15"/>
      <c r="O83" s="15"/>
    </row>
    <row r="84" spans="1:15" ht="20.25" thickTop="1" thickBot="1">
      <c r="A84" s="28" t="s">
        <v>29</v>
      </c>
      <c r="B84" s="28"/>
      <c r="C84" s="29"/>
      <c r="D84" s="29"/>
      <c r="E84" s="29"/>
      <c r="F84" s="22">
        <f>F85-F29</f>
        <v>0</v>
      </c>
      <c r="G84" s="3"/>
      <c r="H84" s="19">
        <f>IF(F85=0,0,+F84/F85)</f>
        <v>0</v>
      </c>
      <c r="N84" s="16"/>
    </row>
    <row r="85" spans="1:15" ht="18.75">
      <c r="A85" s="27" t="s">
        <v>33</v>
      </c>
      <c r="B85" s="27"/>
      <c r="C85" s="27"/>
      <c r="D85" s="27"/>
      <c r="E85" s="27"/>
      <c r="F85" s="22"/>
      <c r="G85" s="3"/>
      <c r="H85" s="2"/>
    </row>
    <row r="86" spans="1:15" ht="19.5" thickBot="1">
      <c r="A86" s="11" t="s">
        <v>7</v>
      </c>
      <c r="B86" s="12" t="str">
        <f>B$16</f>
        <v>20X3</v>
      </c>
      <c r="C86" s="3"/>
      <c r="D86" s="3"/>
      <c r="E86" s="3"/>
      <c r="F86" s="2"/>
      <c r="G86" s="3"/>
      <c r="H86" s="2"/>
    </row>
    <row r="87" spans="1:15" ht="20.25" thickTop="1" thickBot="1">
      <c r="A87" s="28" t="s">
        <v>29</v>
      </c>
      <c r="B87" s="28"/>
      <c r="C87" s="29"/>
      <c r="D87" s="29"/>
      <c r="E87" s="29"/>
      <c r="F87" s="22">
        <f>F88-F32</f>
        <v>0</v>
      </c>
      <c r="G87" s="3"/>
      <c r="H87" s="19">
        <f>IF(F88=0,0,+F87/F88)</f>
        <v>0</v>
      </c>
    </row>
    <row r="88" spans="1:15" ht="18.75">
      <c r="A88" s="27" t="s">
        <v>33</v>
      </c>
      <c r="B88" s="27"/>
      <c r="C88" s="27"/>
      <c r="D88" s="27"/>
      <c r="E88" s="27"/>
      <c r="F88" s="22"/>
      <c r="G88" s="3"/>
      <c r="H88" s="2"/>
    </row>
    <row r="89" spans="1:15">
      <c r="A89" s="3"/>
      <c r="B89" s="3"/>
      <c r="C89" s="3"/>
      <c r="D89" s="3"/>
      <c r="E89" s="3"/>
      <c r="F89" s="3"/>
      <c r="G89" s="3"/>
      <c r="H89" s="3"/>
    </row>
    <row r="90" spans="1:15" ht="18.75">
      <c r="A90" s="3"/>
      <c r="B90" s="3"/>
      <c r="C90" s="3"/>
      <c r="D90" s="3"/>
      <c r="E90" s="3"/>
      <c r="F90" s="11"/>
      <c r="G90" s="13" t="s">
        <v>9</v>
      </c>
      <c r="H90" s="21" t="str">
        <f>IF(OR(AND(H87&lt;H84,H84&lt;H81,H87&lt;0),AND(H81&lt;0,H84&lt;0,H87&lt;0)),"Yes","No")</f>
        <v>No</v>
      </c>
    </row>
    <row r="93" spans="1:15" ht="28.5">
      <c r="A93" s="4" t="s">
        <v>30</v>
      </c>
      <c r="B93" s="5"/>
      <c r="C93" s="5"/>
      <c r="D93" s="5"/>
      <c r="E93" s="5"/>
      <c r="F93" s="5"/>
      <c r="G93" s="5"/>
      <c r="H93" s="6"/>
    </row>
    <row r="94" spans="1:15" ht="15.75" thickBot="1">
      <c r="A94" s="7" t="s">
        <v>0</v>
      </c>
      <c r="B94" s="8" t="str">
        <f>B$10</f>
        <v>20X1</v>
      </c>
      <c r="C94" s="3"/>
      <c r="D94" s="3"/>
      <c r="E94" s="3"/>
      <c r="F94" s="9" t="s">
        <v>3</v>
      </c>
      <c r="G94" s="3"/>
      <c r="H94" s="18" t="s">
        <v>4</v>
      </c>
    </row>
    <row r="95" spans="1:15" ht="20.25" thickTop="1" thickBot="1">
      <c r="A95" s="28" t="s">
        <v>27</v>
      </c>
      <c r="B95" s="28"/>
      <c r="C95" s="29"/>
      <c r="D95" s="29"/>
      <c r="E95" s="29"/>
      <c r="F95" s="22"/>
      <c r="G95" s="3"/>
      <c r="H95" s="19">
        <f>IF(F96=0,0,+F95/F96)</f>
        <v>0</v>
      </c>
    </row>
    <row r="96" spans="1:15" ht="18.75">
      <c r="A96" s="27" t="s">
        <v>28</v>
      </c>
      <c r="B96" s="27"/>
      <c r="C96" s="27"/>
      <c r="D96" s="27"/>
      <c r="E96" s="27"/>
      <c r="F96" s="22"/>
      <c r="G96" s="3"/>
      <c r="H96" s="2"/>
    </row>
    <row r="97" spans="1:11" ht="19.5" thickBot="1">
      <c r="A97" s="11" t="s">
        <v>6</v>
      </c>
      <c r="B97" s="12" t="str">
        <f>B$13</f>
        <v>20X2</v>
      </c>
      <c r="C97" s="3"/>
      <c r="D97" s="3"/>
      <c r="E97" s="3"/>
      <c r="F97" s="2"/>
      <c r="G97" s="3"/>
      <c r="H97" s="20"/>
    </row>
    <row r="98" spans="1:11" ht="20.25" thickTop="1" thickBot="1">
      <c r="A98" s="28" t="s">
        <v>27</v>
      </c>
      <c r="B98" s="28"/>
      <c r="C98" s="29"/>
      <c r="D98" s="29"/>
      <c r="E98" s="29"/>
      <c r="F98" s="22"/>
      <c r="G98" s="3"/>
      <c r="H98" s="19">
        <f>IF(F99=0,0,+F98/F99)</f>
        <v>0</v>
      </c>
    </row>
    <row r="99" spans="1:11" ht="18.75">
      <c r="A99" s="27" t="s">
        <v>28</v>
      </c>
      <c r="B99" s="27"/>
      <c r="C99" s="27"/>
      <c r="D99" s="27"/>
      <c r="E99" s="27"/>
      <c r="F99" s="22">
        <f>F95</f>
        <v>0</v>
      </c>
      <c r="G99" s="3"/>
      <c r="H99" s="2"/>
      <c r="K99" s="15"/>
    </row>
    <row r="100" spans="1:11" ht="19.5" thickBot="1">
      <c r="A100" s="11" t="s">
        <v>7</v>
      </c>
      <c r="B100" s="12" t="str">
        <f>B$16</f>
        <v>20X3</v>
      </c>
      <c r="C100" s="3"/>
      <c r="D100" s="3"/>
      <c r="E100" s="3"/>
      <c r="F100" s="2"/>
      <c r="G100" s="3"/>
      <c r="H100" s="2"/>
    </row>
    <row r="101" spans="1:11" ht="20.25" thickTop="1" thickBot="1">
      <c r="A101" s="28" t="s">
        <v>27</v>
      </c>
      <c r="B101" s="28"/>
      <c r="C101" s="29"/>
      <c r="D101" s="29"/>
      <c r="E101" s="29"/>
      <c r="F101" s="22"/>
      <c r="G101" s="3"/>
      <c r="H101" s="19">
        <f>IF(F102=0,0,+F101/F102)</f>
        <v>0</v>
      </c>
    </row>
    <row r="102" spans="1:11" ht="18.75">
      <c r="A102" s="27" t="s">
        <v>28</v>
      </c>
      <c r="B102" s="27"/>
      <c r="C102" s="27"/>
      <c r="D102" s="27"/>
      <c r="E102" s="27"/>
      <c r="F102" s="22">
        <f>F98</f>
        <v>0</v>
      </c>
      <c r="G102" s="3"/>
      <c r="H102" s="2"/>
      <c r="K102" s="15"/>
    </row>
    <row r="103" spans="1:11">
      <c r="A103" s="3"/>
      <c r="B103" s="3"/>
      <c r="C103" s="3"/>
      <c r="D103" s="3"/>
      <c r="E103" s="3"/>
      <c r="F103" s="3"/>
      <c r="G103" s="3"/>
      <c r="H103" s="3"/>
    </row>
    <row r="104" spans="1:11" ht="18.75">
      <c r="A104" s="3"/>
      <c r="B104" s="3"/>
      <c r="C104" s="3"/>
      <c r="D104" s="3"/>
      <c r="E104" s="3"/>
      <c r="F104" s="11"/>
      <c r="G104" s="13" t="s">
        <v>9</v>
      </c>
      <c r="H104" s="21" t="str">
        <f>IF(OR(AND(H101&lt;H98,H98&lt;H95,H101&lt;0),AND(F95&lt;0,F98&lt;0,F101&lt;0)),"Yes","No")</f>
        <v>No</v>
      </c>
    </row>
    <row r="107" spans="1:11" ht="28.5">
      <c r="A107" s="4" t="s">
        <v>20</v>
      </c>
      <c r="B107" s="5"/>
      <c r="C107" s="5"/>
      <c r="D107" s="5"/>
      <c r="E107" s="5"/>
      <c r="F107" s="5"/>
      <c r="G107" s="5"/>
      <c r="H107" s="6"/>
    </row>
    <row r="108" spans="1:11" ht="18.75" customHeight="1">
      <c r="A108" s="46"/>
      <c r="B108" s="47"/>
      <c r="C108" s="47"/>
      <c r="D108" s="47"/>
      <c r="E108" s="47"/>
      <c r="F108" s="41" t="s">
        <v>31</v>
      </c>
      <c r="G108" s="42"/>
      <c r="H108" s="43"/>
    </row>
    <row r="109" spans="1:11" s="17" customFormat="1" ht="18.75">
      <c r="A109" s="48" t="s">
        <v>11</v>
      </c>
      <c r="B109" s="48"/>
      <c r="C109" s="48"/>
      <c r="D109" s="48"/>
      <c r="E109" s="48"/>
      <c r="F109" s="33" t="str">
        <f>H20</f>
        <v>Yes</v>
      </c>
      <c r="G109" s="34"/>
      <c r="H109" s="35"/>
    </row>
    <row r="110" spans="1:11" s="17" customFormat="1" ht="18.75">
      <c r="A110" s="48" t="s">
        <v>14</v>
      </c>
      <c r="B110" s="48"/>
      <c r="C110" s="48"/>
      <c r="D110" s="48"/>
      <c r="E110" s="48"/>
      <c r="F110" s="33" t="str">
        <f>H34</f>
        <v>Yes</v>
      </c>
      <c r="G110" s="34"/>
      <c r="H110" s="35"/>
    </row>
    <row r="111" spans="1:11" s="17" customFormat="1" ht="18.75">
      <c r="A111" s="48" t="s">
        <v>15</v>
      </c>
      <c r="B111" s="48"/>
      <c r="C111" s="48"/>
      <c r="D111" s="48"/>
      <c r="E111" s="48"/>
      <c r="F111" s="33" t="str">
        <f>H48</f>
        <v>No</v>
      </c>
      <c r="G111" s="34"/>
      <c r="H111" s="35"/>
    </row>
    <row r="112" spans="1:11" s="17" customFormat="1" ht="18.75">
      <c r="A112" s="48" t="s">
        <v>16</v>
      </c>
      <c r="B112" s="48"/>
      <c r="C112" s="48"/>
      <c r="D112" s="48"/>
      <c r="E112" s="48"/>
      <c r="F112" s="33" t="str">
        <f>H62</f>
        <v>No</v>
      </c>
      <c r="G112" s="34"/>
      <c r="H112" s="35"/>
    </row>
    <row r="113" spans="1:8" s="17" customFormat="1" ht="18.75">
      <c r="A113" s="48" t="s">
        <v>18</v>
      </c>
      <c r="B113" s="48"/>
      <c r="C113" s="48"/>
      <c r="D113" s="48"/>
      <c r="E113" s="48"/>
      <c r="F113" s="33" t="str">
        <f>H76</f>
        <v>No</v>
      </c>
      <c r="G113" s="34"/>
      <c r="H113" s="35"/>
    </row>
    <row r="114" spans="1:8" s="17" customFormat="1" ht="18.75">
      <c r="A114" s="48" t="s">
        <v>19</v>
      </c>
      <c r="B114" s="48"/>
      <c r="C114" s="48"/>
      <c r="D114" s="48"/>
      <c r="E114" s="48"/>
      <c r="F114" s="33" t="str">
        <f>H90</f>
        <v>No</v>
      </c>
      <c r="G114" s="34"/>
      <c r="H114" s="35"/>
    </row>
    <row r="115" spans="1:8" s="17" customFormat="1" ht="19.5" thickBot="1">
      <c r="A115" s="49" t="s">
        <v>30</v>
      </c>
      <c r="B115" s="49"/>
      <c r="C115" s="49"/>
      <c r="D115" s="49"/>
      <c r="E115" s="49"/>
      <c r="F115" s="38" t="str">
        <f>H104</f>
        <v>No</v>
      </c>
      <c r="G115" s="39"/>
      <c r="H115" s="40"/>
    </row>
    <row r="116" spans="1:8" ht="18.75">
      <c r="A116" s="48" t="s">
        <v>34</v>
      </c>
      <c r="B116" s="48"/>
      <c r="C116" s="48"/>
      <c r="D116" s="48"/>
      <c r="E116" s="48"/>
      <c r="F116" s="37">
        <f>COUNTIF(F109:H115,"Yes")</f>
        <v>2</v>
      </c>
      <c r="G116" s="37"/>
      <c r="H116" s="37"/>
    </row>
    <row r="118" spans="1:8" ht="36.75" customHeight="1">
      <c r="A118" s="45" t="s">
        <v>38</v>
      </c>
      <c r="B118" s="45"/>
      <c r="C118" s="45"/>
      <c r="D118" s="45"/>
      <c r="E118" s="45"/>
      <c r="F118" s="45"/>
      <c r="G118" s="45"/>
      <c r="H118" s="45"/>
    </row>
  </sheetData>
  <sheetProtection password="9DBB" sheet="1" objects="1" scenarios="1"/>
  <mergeCells count="66">
    <mergeCell ref="A7:H7"/>
    <mergeCell ref="A1:H1"/>
    <mergeCell ref="A2:H2"/>
    <mergeCell ref="A4:H4"/>
    <mergeCell ref="A5:H5"/>
    <mergeCell ref="A6:H6"/>
    <mergeCell ref="A32:E32"/>
    <mergeCell ref="A11:E11"/>
    <mergeCell ref="A12:E12"/>
    <mergeCell ref="A14:E14"/>
    <mergeCell ref="A15:E15"/>
    <mergeCell ref="A17:E17"/>
    <mergeCell ref="A18:E18"/>
    <mergeCell ref="A25:E25"/>
    <mergeCell ref="A26:E26"/>
    <mergeCell ref="A28:E28"/>
    <mergeCell ref="A29:E29"/>
    <mergeCell ref="A31:E31"/>
    <mergeCell ref="A60:E60"/>
    <mergeCell ref="A39:E39"/>
    <mergeCell ref="A40:E40"/>
    <mergeCell ref="A42:E42"/>
    <mergeCell ref="A43:E43"/>
    <mergeCell ref="A45:E45"/>
    <mergeCell ref="A46:E46"/>
    <mergeCell ref="A53:E53"/>
    <mergeCell ref="A54:E54"/>
    <mergeCell ref="A56:E56"/>
    <mergeCell ref="A57:E57"/>
    <mergeCell ref="A59:E59"/>
    <mergeCell ref="A88:E88"/>
    <mergeCell ref="A67:E67"/>
    <mergeCell ref="A68:E68"/>
    <mergeCell ref="A70:E70"/>
    <mergeCell ref="A71:E71"/>
    <mergeCell ref="A73:E73"/>
    <mergeCell ref="A74:E74"/>
    <mergeCell ref="A81:E81"/>
    <mergeCell ref="A82:E82"/>
    <mergeCell ref="A84:E84"/>
    <mergeCell ref="A85:E85"/>
    <mergeCell ref="A87:E87"/>
    <mergeCell ref="A111:E111"/>
    <mergeCell ref="F111:H111"/>
    <mergeCell ref="A95:E95"/>
    <mergeCell ref="A96:E96"/>
    <mergeCell ref="A98:E98"/>
    <mergeCell ref="A99:E99"/>
    <mergeCell ref="A101:E101"/>
    <mergeCell ref="A102:E102"/>
    <mergeCell ref="F108:H108"/>
    <mergeCell ref="A109:E109"/>
    <mergeCell ref="F109:H109"/>
    <mergeCell ref="A110:E110"/>
    <mergeCell ref="F110:H110"/>
    <mergeCell ref="A112:E112"/>
    <mergeCell ref="F112:H112"/>
    <mergeCell ref="A113:E113"/>
    <mergeCell ref="F113:H113"/>
    <mergeCell ref="A114:E114"/>
    <mergeCell ref="F114:H114"/>
    <mergeCell ref="A118:H118"/>
    <mergeCell ref="A115:E115"/>
    <mergeCell ref="F115:H115"/>
    <mergeCell ref="A116:E116"/>
    <mergeCell ref="F116:H116"/>
  </mergeCells>
  <conditionalFormatting sqref="H20">
    <cfRule type="cellIs" dxfId="13" priority="14" operator="equal">
      <formula>"Yes"</formula>
    </cfRule>
  </conditionalFormatting>
  <conditionalFormatting sqref="H34">
    <cfRule type="cellIs" dxfId="12" priority="13" operator="equal">
      <formula>"Yes"</formula>
    </cfRule>
  </conditionalFormatting>
  <conditionalFormatting sqref="H48">
    <cfRule type="cellIs" dxfId="11" priority="12" operator="equal">
      <formula>"Yes"</formula>
    </cfRule>
  </conditionalFormatting>
  <conditionalFormatting sqref="H62">
    <cfRule type="cellIs" dxfId="10" priority="11" operator="equal">
      <formula>"Yes"</formula>
    </cfRule>
  </conditionalFormatting>
  <conditionalFormatting sqref="H76">
    <cfRule type="cellIs" dxfId="9" priority="10" operator="equal">
      <formula>"Yes"</formula>
    </cfRule>
  </conditionalFormatting>
  <conditionalFormatting sqref="H90">
    <cfRule type="cellIs" dxfId="8" priority="9" operator="equal">
      <formula>"Yes"</formula>
    </cfRule>
  </conditionalFormatting>
  <conditionalFormatting sqref="H104">
    <cfRule type="cellIs" dxfId="7" priority="8" operator="equal">
      <formula>"Yes"</formula>
    </cfRule>
  </conditionalFormatting>
  <conditionalFormatting sqref="F109:H109">
    <cfRule type="cellIs" dxfId="6" priority="7" operator="equal">
      <formula>"yes"</formula>
    </cfRule>
  </conditionalFormatting>
  <conditionalFormatting sqref="F110:H110">
    <cfRule type="cellIs" dxfId="5" priority="6" operator="equal">
      <formula>"yes"</formula>
    </cfRule>
  </conditionalFormatting>
  <conditionalFormatting sqref="F111:H111">
    <cfRule type="cellIs" dxfId="4" priority="5" operator="equal">
      <formula>"yes"</formula>
    </cfRule>
  </conditionalFormatting>
  <conditionalFormatting sqref="F112:H112">
    <cfRule type="cellIs" dxfId="3" priority="4" operator="equal">
      <formula>"yes"</formula>
    </cfRule>
  </conditionalFormatting>
  <conditionalFormatting sqref="F113:H113">
    <cfRule type="cellIs" dxfId="2" priority="3" operator="equal">
      <formula>"yes"</formula>
    </cfRule>
  </conditionalFormatting>
  <conditionalFormatting sqref="F114:H114">
    <cfRule type="cellIs" dxfId="1" priority="2" operator="equal">
      <formula>"yes"</formula>
    </cfRule>
  </conditionalFormatting>
  <conditionalFormatting sqref="F115:H115">
    <cfRule type="cellIs" dxfId="0" priority="1" operator="equal">
      <formula>"yes"</formula>
    </cfRule>
  </conditionalFormatting>
  <hyperlinks>
    <hyperlink ref="A5" r:id="rId1"/>
  </hyperlinks>
  <pageMargins left="0.2" right="0.2" top="0.5" bottom="0.5" header="0.3" footer="0.3"/>
  <pageSetup scale="90" orientation="portrait" r:id="rId2"/>
  <headerFooter>
    <oddFooter>&amp;CColorado Office of the State Auditor - Fiscal Health Analysis for Colorado Counties and Municipalities</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Fiscal Health Analysis Template</vt:lpstr>
      <vt:lpstr>Fiscal Health Analysis (Blank)</vt:lpstr>
    </vt:vector>
  </TitlesOfParts>
  <Company>State of Colorado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david_wahn</dc:creator>
  <cp:lastModifiedBy>scott_reid</cp:lastModifiedBy>
  <cp:lastPrinted>2013-10-23T13:51:11Z</cp:lastPrinted>
  <dcterms:created xsi:type="dcterms:W3CDTF">2013-09-13T16:30:04Z</dcterms:created>
  <dcterms:modified xsi:type="dcterms:W3CDTF">2013-10-31T17:14:40Z</dcterms:modified>
</cp:coreProperties>
</file>